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3"/>
  </bookViews>
  <sheets>
    <sheet name="Balance Sheet" sheetId="1" r:id="rId1"/>
    <sheet name="Income" sheetId="2" r:id="rId2"/>
    <sheet name="Equity" sheetId="3" r:id="rId3"/>
    <sheet name="Cashflow" sheetId="4" r:id="rId4"/>
  </sheets>
  <definedNames>
    <definedName name="_xlnm.Print_Area" localSheetId="2">'Equity'!$A$1:$G$57</definedName>
    <definedName name="_xlnm.Print_Area" localSheetId="1">'Income'!$A$1:$H$45</definedName>
  </definedNames>
  <calcPr fullCalcOnLoad="1"/>
</workbook>
</file>

<file path=xl/sharedStrings.xml><?xml version="1.0" encoding="utf-8"?>
<sst xmlns="http://schemas.openxmlformats.org/spreadsheetml/2006/main" count="158" uniqueCount="100">
  <si>
    <t>RM'000</t>
  </si>
  <si>
    <t xml:space="preserve">Revenue </t>
  </si>
  <si>
    <t>Earnings per share (sen)</t>
  </si>
  <si>
    <t>- Basic</t>
  </si>
  <si>
    <t>(Incorporated in Malaysia)</t>
  </si>
  <si>
    <t>INDIVIDUAL QUARTER</t>
  </si>
  <si>
    <t>CUMULATIVE QUARTER</t>
  </si>
  <si>
    <t>Share Premium</t>
  </si>
  <si>
    <t>Total</t>
  </si>
  <si>
    <t>Share Capital</t>
  </si>
  <si>
    <t>Cash flows from operating activities</t>
  </si>
  <si>
    <t>Adjustments for non-cash flow:</t>
  </si>
  <si>
    <t>Non-cash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</si>
  <si>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</si>
  <si>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</si>
  <si>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</si>
  <si>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</si>
  <si>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 generated from operations</t>
  </si>
  <si>
    <t>Net cash used in investing activities</t>
  </si>
  <si>
    <t>Net decrease in cash and cash equivalents</t>
  </si>
  <si>
    <t>Cash and cash equivalents at beginning of period</t>
  </si>
  <si>
    <t>Cash and cash equivalents at end of period</t>
  </si>
  <si>
    <t>Company no. 330171-P</t>
  </si>
  <si>
    <t>Net cash generated by operating activities</t>
  </si>
  <si>
    <t>UNAUDITED CONDENSED CONSOLIDATED STATEMENT OF CHANGES IN EQUITY</t>
  </si>
  <si>
    <t>UNAUDITED CONDENSED CONSOLIDATED INCOME STATEMENTS</t>
  </si>
  <si>
    <t>Finance Cost</t>
  </si>
  <si>
    <t>Exceptional Item</t>
  </si>
  <si>
    <t>Income tax</t>
  </si>
  <si>
    <t>UNAUDITED CONDENSED CONSOLIDATED BALANCE SHEET</t>
  </si>
  <si>
    <t>Non Current Assets</t>
  </si>
  <si>
    <t>Current Assets</t>
  </si>
  <si>
    <t>Shareholders' Funds</t>
  </si>
  <si>
    <t>Negative Goodwill</t>
  </si>
  <si>
    <t>UNAUDITED CONDENSED CONSOLIDATED CASH FLOW STATEMENT</t>
  </si>
  <si>
    <t>Other income</t>
  </si>
  <si>
    <t>Profit/(loss) before income tax</t>
  </si>
  <si>
    <t>Net profit/(loss) for the period</t>
  </si>
  <si>
    <t xml:space="preserve">(The Condensed Consolidated Income Statements should be read in conjunction with the Annual Financial Report </t>
  </si>
  <si>
    <t>Translation Reserve</t>
  </si>
  <si>
    <t>Profit/loss before taxation</t>
  </si>
  <si>
    <t>Interest paid</t>
  </si>
  <si>
    <t>Net Cash generated by financing activities</t>
  </si>
  <si>
    <t>Effect of exchange rate fluctuation</t>
  </si>
  <si>
    <t>(AUDITED)</t>
  </si>
  <si>
    <t>Long Term Liabilities</t>
  </si>
  <si>
    <t>Current Liabilities</t>
  </si>
  <si>
    <t>Net Current Assets/(Liabilities)</t>
  </si>
  <si>
    <t>Interest expense</t>
  </si>
  <si>
    <t>Income tax (paid) / refunded</t>
  </si>
  <si>
    <t>As at</t>
  </si>
  <si>
    <t>Current</t>
  </si>
  <si>
    <t>Year</t>
  </si>
  <si>
    <t>Quarter</t>
  </si>
  <si>
    <t>Preceding Year</t>
  </si>
  <si>
    <t>Corresponding</t>
  </si>
  <si>
    <t>To-Date</t>
  </si>
  <si>
    <t>Period</t>
  </si>
  <si>
    <t>Current Year</t>
  </si>
  <si>
    <t>Minority Interest</t>
  </si>
  <si>
    <t>Profit/(loss) from Operations</t>
  </si>
  <si>
    <t>(The Condensed Consolidated Balance Sheet should be read in conjunction with the Annual Financial Report</t>
  </si>
  <si>
    <t>(The Condensed Consolidated Cash Flow Statement should be read in conjunction with the Annual Financial</t>
  </si>
  <si>
    <t>- Diluted</t>
  </si>
  <si>
    <t>N/A</t>
  </si>
  <si>
    <t>Property, plant &amp; equipment</t>
  </si>
  <si>
    <t>Other investments</t>
  </si>
  <si>
    <t>Inventories</t>
  </si>
  <si>
    <t>Trade receivables</t>
  </si>
  <si>
    <t>Other receivables, deposits &amp; prepayments</t>
  </si>
  <si>
    <t>Cash and bank balances</t>
  </si>
  <si>
    <t>Trade payables</t>
  </si>
  <si>
    <t>Other payables and accruals</t>
  </si>
  <si>
    <t>Amount owing to a director</t>
  </si>
  <si>
    <t>Hire purchase payables</t>
  </si>
  <si>
    <t>Term loans</t>
  </si>
  <si>
    <t>Tax liabilities</t>
  </si>
  <si>
    <t>Bank Overdraft</t>
  </si>
  <si>
    <t>Other bank borrowings</t>
  </si>
  <si>
    <t>Share capital</t>
  </si>
  <si>
    <t>Reserves</t>
  </si>
  <si>
    <t>Deferred taxation</t>
  </si>
  <si>
    <t>Shares Application Monies</t>
  </si>
  <si>
    <t>Accumulated Losses</t>
  </si>
  <si>
    <t>Movements</t>
  </si>
  <si>
    <t>1 Jan 2003</t>
  </si>
  <si>
    <t>(The Condensed Consolidated Statement of Changes in Equity should be read in conjunction with the Annual</t>
  </si>
  <si>
    <t>31 Dec 2003</t>
  </si>
  <si>
    <t>6% Convertible loan stock</t>
  </si>
  <si>
    <t>1 Jan 2004</t>
  </si>
  <si>
    <t>Capital Reserve</t>
  </si>
  <si>
    <t>Report for the year ended 31st December 2003)</t>
  </si>
  <si>
    <t>Financial Report for the year ended 31st December 2003)</t>
  </si>
  <si>
    <t>for the year ended 31st December 2003)</t>
  </si>
  <si>
    <t xml:space="preserve">GUNUNG CAPITAL BERHAD </t>
  </si>
  <si>
    <t>(formerly known as Taiping Super Berhad)</t>
  </si>
  <si>
    <t>GUNUNG CAPITAL BERHAD</t>
  </si>
  <si>
    <t>30 Dec 2004</t>
  </si>
  <si>
    <t>31 Dec 2004</t>
  </si>
  <si>
    <t>INTERIM REPORT FOR THE FINANCIAL YEAR ENDED 31 DECEMBER 2004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</si>
</sst>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15" fontId="3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/>
    </xf>
    <xf numFmtId="173" fontId="6" fillId="0" borderId="0" xfId="15" applyNumberFormat="1" applyFont="1" applyAlignment="1" quotePrefix="1">
      <alignment horizontal="right"/>
    </xf>
    <xf numFmtId="3" fontId="4" fillId="0" borderId="0" xfId="0" applyNumberFormat="1" applyFont="1" applyAlignment="1">
      <alignment/>
    </xf>
    <xf numFmtId="173" fontId="7" fillId="0" borderId="1" xfId="15" applyNumberFormat="1" applyFont="1" applyBorder="1" applyAlignment="1" quotePrefix="1">
      <alignment horizontal="right"/>
    </xf>
    <xf numFmtId="173" fontId="4" fillId="0" borderId="1" xfId="15" applyNumberFormat="1" applyFont="1" applyBorder="1" applyAlignment="1" quotePrefix="1">
      <alignment horizontal="right"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173" fontId="4" fillId="0" borderId="0" xfId="15" applyNumberFormat="1" applyFont="1" applyAlignment="1" quotePrefix="1">
      <alignment horizontal="right"/>
    </xf>
    <xf numFmtId="173" fontId="4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173" fontId="6" fillId="0" borderId="0" xfId="15" applyNumberFormat="1" applyFont="1" applyBorder="1" applyAlignment="1" quotePrefix="1">
      <alignment horizontal="right"/>
    </xf>
    <xf numFmtId="173" fontId="6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73" fontId="6" fillId="0" borderId="3" xfId="15" applyNumberFormat="1" applyFont="1" applyBorder="1" applyAlignment="1" quotePrefix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3" fontId="7" fillId="0" borderId="0" xfId="15" applyNumberFormat="1" applyFont="1" applyAlignment="1" quotePrefix="1">
      <alignment horizontal="right"/>
    </xf>
    <xf numFmtId="43" fontId="4" fillId="0" borderId="0" xfId="15" applyNumberFormat="1" applyFont="1" applyAlignment="1">
      <alignment/>
    </xf>
    <xf numFmtId="43" fontId="4" fillId="0" borderId="0" xfId="15" applyNumberFormat="1" applyFont="1" applyAlignment="1">
      <alignment horizontal="right"/>
    </xf>
    <xf numFmtId="0" fontId="4" fillId="0" borderId="0" xfId="0" applyFont="1" applyAlignment="1" quotePrefix="1">
      <alignment horizontal="left"/>
    </xf>
    <xf numFmtId="173" fontId="6" fillId="0" borderId="4" xfId="15" applyNumberFormat="1" applyFont="1" applyBorder="1" applyAlignment="1">
      <alignment/>
    </xf>
    <xf numFmtId="173" fontId="4" fillId="0" borderId="0" xfId="15" applyNumberFormat="1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5" fontId="3" fillId="0" borderId="0" xfId="0" applyNumberFormat="1" applyFont="1" applyBorder="1" applyAlignment="1" quotePrefix="1">
      <alignment horizontal="center"/>
    </xf>
    <xf numFmtId="173" fontId="7" fillId="0" borderId="0" xfId="15" applyNumberFormat="1" applyFont="1" applyBorder="1" applyAlignment="1">
      <alignment/>
    </xf>
    <xf numFmtId="173" fontId="4" fillId="0" borderId="1" xfId="15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5" xfId="0" applyFont="1" applyBorder="1" applyAlignment="1">
      <alignment/>
    </xf>
    <xf numFmtId="173" fontId="11" fillId="0" borderId="0" xfId="15" applyNumberFormat="1" applyFont="1" applyBorder="1" applyAlignment="1">
      <alignment/>
    </xf>
    <xf numFmtId="43" fontId="7" fillId="0" borderId="0" xfId="15" applyNumberFormat="1" applyFont="1" applyAlignment="1">
      <alignment horizontal="right"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0" fontId="3" fillId="0" borderId="0" xfId="0" applyFont="1" applyBorder="1" applyAlignment="1" quotePrefix="1">
      <alignment horizontal="center"/>
    </xf>
    <xf numFmtId="173" fontId="4" fillId="0" borderId="0" xfId="15" applyNumberFormat="1" applyFont="1" applyBorder="1" applyAlignment="1" quotePrefix="1">
      <alignment horizontal="right"/>
    </xf>
    <xf numFmtId="0" fontId="4" fillId="0" borderId="1" xfId="0" applyFont="1" applyBorder="1" applyAlignment="1">
      <alignment horizontal="right"/>
    </xf>
    <xf numFmtId="43" fontId="4" fillId="0" borderId="0" xfId="15" applyNumberFormat="1" applyFont="1" applyAlignment="1" quotePrefix="1">
      <alignment horizontal="right"/>
    </xf>
    <xf numFmtId="173" fontId="6" fillId="0" borderId="6" xfId="15" applyNumberFormat="1" applyFont="1" applyBorder="1" applyAlignment="1">
      <alignment/>
    </xf>
    <xf numFmtId="173" fontId="4" fillId="0" borderId="7" xfId="15" applyNumberFormat="1" applyFont="1" applyBorder="1" applyAlignment="1">
      <alignment/>
    </xf>
    <xf numFmtId="173" fontId="4" fillId="0" borderId="8" xfId="15" applyNumberFormat="1" applyFont="1" applyBorder="1" applyAlignment="1">
      <alignment/>
    </xf>
    <xf numFmtId="173" fontId="6" fillId="0" borderId="9" xfId="15" applyNumberFormat="1" applyFont="1" applyBorder="1" applyAlignment="1">
      <alignment/>
    </xf>
    <xf numFmtId="173" fontId="4" fillId="0" borderId="5" xfId="15" applyNumberFormat="1" applyFont="1" applyBorder="1" applyAlignment="1" quotePrefix="1">
      <alignment horizontal="right"/>
    </xf>
    <xf numFmtId="173" fontId="4" fillId="0" borderId="10" xfId="15" applyNumberFormat="1" applyFont="1" applyBorder="1" applyAlignment="1" quotePrefix="1">
      <alignment horizontal="right"/>
    </xf>
    <xf numFmtId="173" fontId="6" fillId="0" borderId="11" xfId="15" applyNumberFormat="1" applyFont="1" applyBorder="1" applyAlignment="1">
      <alignment/>
    </xf>
    <xf numFmtId="173" fontId="7" fillId="0" borderId="0" xfId="15" applyNumberFormat="1" applyFont="1" applyAlignment="1">
      <alignment/>
    </xf>
    <xf numFmtId="173" fontId="6" fillId="0" borderId="0" xfId="15" applyNumberFormat="1" applyFont="1" applyAlignment="1">
      <alignment/>
    </xf>
    <xf numFmtId="173" fontId="4" fillId="0" borderId="12" xfId="15" applyNumberFormat="1" applyFont="1" applyBorder="1" applyAlignment="1">
      <alignment/>
    </xf>
    <xf numFmtId="173" fontId="4" fillId="0" borderId="13" xfId="15" applyNumberFormat="1" applyFont="1" applyBorder="1" applyAlignment="1">
      <alignment/>
    </xf>
    <xf numFmtId="173" fontId="4" fillId="0" borderId="14" xfId="15" applyNumberFormat="1" applyFont="1" applyBorder="1" applyAlignment="1">
      <alignment/>
    </xf>
    <xf numFmtId="173" fontId="6" fillId="0" borderId="12" xfId="15" applyNumberFormat="1" applyFont="1" applyBorder="1" applyAlignment="1">
      <alignment/>
    </xf>
    <xf numFmtId="173" fontId="6" fillId="0" borderId="14" xfId="15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7"/>
  <sheetViews>
    <sheetView workbookViewId="0" topLeftCell="A35">
      <selection activeCell="E57" sqref="E57"/>
    </sheetView>
  </sheetViews>
  <sheetFormatPr defaultColWidth="9.140625" defaultRowHeight="12.75"/>
  <cols>
    <col min="1" max="1" width="3.7109375" style="2" customWidth="1"/>
    <col min="2" max="2" width="4.421875" style="2" customWidth="1"/>
    <col min="3" max="3" width="31.140625" style="2" customWidth="1"/>
    <col min="4" max="4" width="6.421875" style="2" customWidth="1"/>
    <col min="5" max="5" width="12.28125" style="2" customWidth="1"/>
    <col min="6" max="6" width="6.8515625" style="2" customWidth="1"/>
    <col min="7" max="7" width="12.28125" style="2" customWidth="1"/>
    <col min="8" max="16384" width="9.140625" style="2" customWidth="1"/>
  </cols>
  <sheetData>
    <row r="1" spans="1:7" ht="15.75">
      <c r="A1" s="74" t="s">
        <v>96</v>
      </c>
      <c r="B1" s="74"/>
      <c r="C1" s="74"/>
      <c r="D1" s="74"/>
      <c r="E1" s="74"/>
      <c r="F1" s="74"/>
      <c r="G1" s="74"/>
    </row>
    <row r="2" spans="1:7" ht="15.75">
      <c r="A2" s="74" t="s">
        <v>95</v>
      </c>
      <c r="B2" s="74"/>
      <c r="C2" s="74"/>
      <c r="D2" s="74"/>
      <c r="E2" s="74"/>
      <c r="F2" s="74"/>
      <c r="G2" s="74"/>
    </row>
    <row r="3" spans="1:7" ht="14.25">
      <c r="A3" s="75" t="s">
        <v>22</v>
      </c>
      <c r="B3" s="75"/>
      <c r="C3" s="75"/>
      <c r="D3" s="75"/>
      <c r="E3" s="75"/>
      <c r="F3" s="75"/>
      <c r="G3" s="75"/>
    </row>
    <row r="4" spans="1:7" ht="14.25">
      <c r="A4" s="75" t="s">
        <v>4</v>
      </c>
      <c r="B4" s="75"/>
      <c r="C4" s="75"/>
      <c r="D4" s="75"/>
      <c r="E4" s="75"/>
      <c r="F4" s="75"/>
      <c r="G4" s="75"/>
    </row>
    <row r="5" spans="1:7" ht="12.75" customHeight="1" thickBot="1">
      <c r="A5" s="16"/>
      <c r="B5" s="16"/>
      <c r="C5" s="16"/>
      <c r="D5" s="16"/>
      <c r="E5" s="16"/>
      <c r="F5" s="16"/>
      <c r="G5" s="16"/>
    </row>
    <row r="6" spans="1:7" ht="6.75" customHeight="1">
      <c r="A6" s="17"/>
      <c r="B6" s="17"/>
      <c r="C6" s="17"/>
      <c r="D6" s="17"/>
      <c r="E6" s="17"/>
      <c r="F6" s="17"/>
      <c r="G6" s="17"/>
    </row>
    <row r="7" spans="1:7" ht="12.75" customHeight="1">
      <c r="A7" s="18" t="s">
        <v>99</v>
      </c>
      <c r="B7" s="18"/>
      <c r="C7" s="17"/>
      <c r="D7" s="17"/>
      <c r="E7" s="17"/>
      <c r="F7" s="17"/>
      <c r="G7" s="17"/>
    </row>
    <row r="8" spans="1:7" ht="6" customHeight="1" thickBot="1">
      <c r="A8" s="16"/>
      <c r="B8" s="16"/>
      <c r="C8" s="16"/>
      <c r="D8" s="16"/>
      <c r="E8" s="16"/>
      <c r="F8" s="16"/>
      <c r="G8" s="16"/>
    </row>
    <row r="9" spans="1:7" ht="15">
      <c r="A9" s="15"/>
      <c r="B9" s="15"/>
      <c r="C9" s="15"/>
      <c r="D9" s="15"/>
      <c r="E9" s="15"/>
      <c r="F9" s="15"/>
      <c r="G9" s="15"/>
    </row>
    <row r="10" spans="1:7" ht="15">
      <c r="A10" s="19" t="s">
        <v>29</v>
      </c>
      <c r="B10" s="19"/>
      <c r="C10" s="15"/>
      <c r="D10" s="15"/>
      <c r="E10" s="15"/>
      <c r="F10" s="15"/>
      <c r="G10" s="15"/>
    </row>
    <row r="12" spans="5:7" s="1" customFormat="1" ht="12.75">
      <c r="E12" s="1" t="s">
        <v>50</v>
      </c>
      <c r="G12" s="1" t="s">
        <v>50</v>
      </c>
    </row>
    <row r="13" spans="5:7" s="1" customFormat="1" ht="12.75">
      <c r="E13" s="6" t="s">
        <v>97</v>
      </c>
      <c r="G13" s="7" t="s">
        <v>87</v>
      </c>
    </row>
    <row r="14" spans="5:7" s="1" customFormat="1" ht="12.75">
      <c r="E14" s="6"/>
      <c r="G14" s="1" t="s">
        <v>44</v>
      </c>
    </row>
    <row r="15" spans="5:7" s="1" customFormat="1" ht="12.75">
      <c r="E15" s="1" t="s">
        <v>0</v>
      </c>
      <c r="G15" s="1" t="s">
        <v>0</v>
      </c>
    </row>
    <row r="17" spans="1:7" ht="12.75">
      <c r="A17" s="8" t="s">
        <v>30</v>
      </c>
      <c r="B17" s="8"/>
      <c r="E17" s="35"/>
      <c r="F17" s="3"/>
      <c r="G17" s="35"/>
    </row>
    <row r="18" spans="2:7" ht="12.75">
      <c r="B18" s="2" t="s">
        <v>65</v>
      </c>
      <c r="E18" s="35">
        <v>30040</v>
      </c>
      <c r="F18" s="3"/>
      <c r="G18" s="35">
        <v>27083</v>
      </c>
    </row>
    <row r="19" spans="2:7" ht="12.75">
      <c r="B19" s="2" t="s">
        <v>66</v>
      </c>
      <c r="E19" s="35">
        <v>278</v>
      </c>
      <c r="F19" s="3"/>
      <c r="G19" s="35">
        <v>278</v>
      </c>
    </row>
    <row r="20" spans="5:7" ht="12.75">
      <c r="E20" s="35"/>
      <c r="F20" s="3"/>
      <c r="G20" s="35"/>
    </row>
    <row r="21" spans="1:7" ht="12.75">
      <c r="A21" s="8" t="s">
        <v>31</v>
      </c>
      <c r="B21" s="8"/>
      <c r="E21" s="22"/>
      <c r="G21" s="22"/>
    </row>
    <row r="22" spans="2:7" ht="12.75">
      <c r="B22" s="2" t="s">
        <v>67</v>
      </c>
      <c r="E22" s="60">
        <v>2667</v>
      </c>
      <c r="F22" s="45"/>
      <c r="G22" s="68">
        <v>1905</v>
      </c>
    </row>
    <row r="23" spans="2:7" ht="12.75">
      <c r="B23" s="2" t="s">
        <v>68</v>
      </c>
      <c r="E23" s="61">
        <v>1656</v>
      </c>
      <c r="F23" s="45"/>
      <c r="G23" s="69">
        <v>2645</v>
      </c>
    </row>
    <row r="24" spans="2:7" ht="12.75">
      <c r="B24" s="2" t="s">
        <v>69</v>
      </c>
      <c r="E24" s="61">
        <v>2042</v>
      </c>
      <c r="F24" s="45"/>
      <c r="G24" s="69">
        <v>977</v>
      </c>
    </row>
    <row r="25" spans="2:7" ht="12.75">
      <c r="B25" s="2" t="s">
        <v>70</v>
      </c>
      <c r="E25" s="61">
        <v>482</v>
      </c>
      <c r="F25" s="45"/>
      <c r="G25" s="70">
        <v>7670</v>
      </c>
    </row>
    <row r="26" spans="5:7" ht="12.75">
      <c r="E26" s="62">
        <f>SUM(E22:E25)</f>
        <v>6847</v>
      </c>
      <c r="F26" s="45"/>
      <c r="G26" s="71">
        <f>SUM(G22:G25)</f>
        <v>13197</v>
      </c>
    </row>
    <row r="27" spans="5:7" ht="12.75">
      <c r="E27" s="60"/>
      <c r="F27" s="45"/>
      <c r="G27" s="68"/>
    </row>
    <row r="28" spans="1:7" ht="12.75">
      <c r="A28" s="8" t="s">
        <v>46</v>
      </c>
      <c r="B28" s="8"/>
      <c r="E28" s="61"/>
      <c r="F28" s="45"/>
      <c r="G28" s="69"/>
    </row>
    <row r="29" spans="2:7" ht="12.75">
      <c r="B29" s="2" t="s">
        <v>71</v>
      </c>
      <c r="E29" s="61">
        <v>-5018</v>
      </c>
      <c r="F29" s="45"/>
      <c r="G29" s="69">
        <v>-5543</v>
      </c>
    </row>
    <row r="30" spans="2:7" ht="12.75">
      <c r="B30" s="2" t="s">
        <v>72</v>
      </c>
      <c r="E30" s="61">
        <v>-3877</v>
      </c>
      <c r="F30" s="45"/>
      <c r="G30" s="69">
        <v>-3189</v>
      </c>
    </row>
    <row r="31" spans="2:7" ht="12.75">
      <c r="B31" s="2" t="s">
        <v>73</v>
      </c>
      <c r="E31" s="61">
        <v>-798</v>
      </c>
      <c r="F31" s="45"/>
      <c r="G31" s="69">
        <v>-298</v>
      </c>
    </row>
    <row r="32" spans="2:7" ht="12.75">
      <c r="B32" s="2" t="s">
        <v>74</v>
      </c>
      <c r="E32" s="61">
        <v>-705</v>
      </c>
      <c r="F32" s="45"/>
      <c r="G32" s="69">
        <v>-685</v>
      </c>
    </row>
    <row r="33" spans="2:7" ht="12.75">
      <c r="B33" s="2" t="s">
        <v>75</v>
      </c>
      <c r="E33" s="63">
        <v>-225</v>
      </c>
      <c r="F33" s="45"/>
      <c r="G33" s="69">
        <v>-167</v>
      </c>
    </row>
    <row r="34" spans="2:7" ht="12.75">
      <c r="B34" s="2" t="s">
        <v>76</v>
      </c>
      <c r="E34" s="61">
        <v>-460</v>
      </c>
      <c r="F34" s="45"/>
      <c r="G34" s="69">
        <v>-496</v>
      </c>
    </row>
    <row r="35" spans="2:7" ht="12.75">
      <c r="B35" s="2" t="s">
        <v>77</v>
      </c>
      <c r="E35" s="61">
        <v>-803</v>
      </c>
      <c r="F35" s="45"/>
      <c r="G35" s="69">
        <v>-657</v>
      </c>
    </row>
    <row r="36" spans="2:7" ht="12.75">
      <c r="B36" s="2" t="s">
        <v>78</v>
      </c>
      <c r="E36" s="64">
        <v>0</v>
      </c>
      <c r="F36" s="45"/>
      <c r="G36" s="70">
        <v>0</v>
      </c>
    </row>
    <row r="37" spans="5:7" ht="12.75">
      <c r="E37" s="65">
        <f>SUM(E29:E36)</f>
        <v>-11886</v>
      </c>
      <c r="F37" s="45"/>
      <c r="G37" s="72">
        <f>SUM(G29:G36)</f>
        <v>-11035</v>
      </c>
    </row>
    <row r="38" spans="5:7" ht="12.75">
      <c r="E38" s="35"/>
      <c r="F38" s="3"/>
      <c r="G38" s="35"/>
    </row>
    <row r="39" spans="1:7" ht="12.75">
      <c r="A39" s="8" t="s">
        <v>47</v>
      </c>
      <c r="B39" s="8"/>
      <c r="E39" s="11">
        <f>E26+E37</f>
        <v>-5039</v>
      </c>
      <c r="G39" s="11">
        <f>G26+G37</f>
        <v>2162</v>
      </c>
    </row>
    <row r="40" spans="1:7" ht="13.5" thickBot="1">
      <c r="A40" s="8"/>
      <c r="B40" s="8"/>
      <c r="E40" s="34">
        <f>+E18+E19+E39</f>
        <v>25279</v>
      </c>
      <c r="F40" s="3"/>
      <c r="G40" s="34">
        <f>+G18+G19+G39</f>
        <v>29523</v>
      </c>
    </row>
    <row r="41" spans="1:7" ht="13.5" thickTop="1">
      <c r="A41" s="8"/>
      <c r="B41" s="8"/>
      <c r="E41" s="22"/>
      <c r="F41" s="3"/>
      <c r="G41" s="22"/>
    </row>
    <row r="42" spans="1:7" ht="12.75">
      <c r="A42" s="8" t="s">
        <v>32</v>
      </c>
      <c r="B42" s="8"/>
      <c r="E42" s="22"/>
      <c r="F42" s="3"/>
      <c r="G42" s="22"/>
    </row>
    <row r="43" spans="2:7" ht="12.75">
      <c r="B43" s="2" t="s">
        <v>79</v>
      </c>
      <c r="E43" s="66">
        <f>Equity!F16</f>
        <v>50354</v>
      </c>
      <c r="F43" s="3"/>
      <c r="G43" s="66">
        <f>+Equity!F36</f>
        <v>40192</v>
      </c>
    </row>
    <row r="44" spans="2:7" ht="12.75">
      <c r="B44" s="2" t="s">
        <v>80</v>
      </c>
      <c r="E44" s="13">
        <f>SUM(Equity!F18:F26)</f>
        <v>-27732</v>
      </c>
      <c r="F44" s="3"/>
      <c r="G44" s="13">
        <f>SUM(Equity!F38:F47)</f>
        <v>-24160</v>
      </c>
    </row>
    <row r="45" spans="5:7" ht="12.75">
      <c r="E45" s="67">
        <f>SUM(E43:E44)</f>
        <v>22622</v>
      </c>
      <c r="F45" s="3"/>
      <c r="G45" s="67">
        <f>SUM(G43:G44)</f>
        <v>16032</v>
      </c>
    </row>
    <row r="46" spans="5:7" ht="12.75">
      <c r="E46" s="22"/>
      <c r="F46" s="3"/>
      <c r="G46" s="22"/>
    </row>
    <row r="47" spans="1:7" ht="12.75">
      <c r="A47" s="8" t="s">
        <v>33</v>
      </c>
      <c r="B47" s="8"/>
      <c r="E47" s="35">
        <v>729</v>
      </c>
      <c r="G47" s="35">
        <v>786</v>
      </c>
    </row>
    <row r="48" spans="1:7" ht="12.75">
      <c r="A48" s="8"/>
      <c r="B48" s="8"/>
      <c r="E48" s="35"/>
      <c r="G48" s="35"/>
    </row>
    <row r="49" spans="1:7" ht="12.75">
      <c r="A49" s="8" t="s">
        <v>59</v>
      </c>
      <c r="B49" s="8"/>
      <c r="E49" s="35">
        <v>19</v>
      </c>
      <c r="G49" s="35">
        <v>0</v>
      </c>
    </row>
    <row r="50" spans="1:7" ht="12.75">
      <c r="A50" s="8"/>
      <c r="B50" s="8"/>
      <c r="C50" s="8"/>
      <c r="E50" s="22"/>
      <c r="G50" s="22"/>
    </row>
    <row r="51" spans="1:7" ht="12.75">
      <c r="A51" s="8" t="s">
        <v>45</v>
      </c>
      <c r="B51" s="8"/>
      <c r="C51" s="8"/>
      <c r="E51" s="22"/>
      <c r="G51" s="22"/>
    </row>
    <row r="52" spans="1:7" ht="12.75">
      <c r="A52" s="8"/>
      <c r="B52" s="2" t="s">
        <v>88</v>
      </c>
      <c r="C52" s="8"/>
      <c r="E52" s="35">
        <v>0</v>
      </c>
      <c r="G52" s="22">
        <v>10000</v>
      </c>
    </row>
    <row r="53" spans="1:7" ht="12.75">
      <c r="A53" s="8"/>
      <c r="B53" s="2" t="s">
        <v>74</v>
      </c>
      <c r="C53" s="8"/>
      <c r="E53" s="22">
        <v>866</v>
      </c>
      <c r="G53" s="22">
        <v>1474</v>
      </c>
    </row>
    <row r="54" spans="2:7" ht="12.75">
      <c r="B54" s="2" t="s">
        <v>75</v>
      </c>
      <c r="C54" s="8"/>
      <c r="E54" s="22">
        <v>901</v>
      </c>
      <c r="G54" s="22">
        <v>1087</v>
      </c>
    </row>
    <row r="55" spans="2:7" ht="12.75">
      <c r="B55" s="2" t="s">
        <v>81</v>
      </c>
      <c r="E55" s="14">
        <v>142</v>
      </c>
      <c r="F55" s="3"/>
      <c r="G55" s="14">
        <v>144</v>
      </c>
    </row>
    <row r="56" spans="5:7" ht="13.5" thickBot="1">
      <c r="E56" s="34">
        <f>SUM(E45:E55)</f>
        <v>25279</v>
      </c>
      <c r="F56" s="3"/>
      <c r="G56" s="34">
        <f>SUM(G45:G55)</f>
        <v>29523</v>
      </c>
    </row>
    <row r="57" spans="5:7" ht="13.5" thickTop="1">
      <c r="E57" s="22"/>
      <c r="G57" s="22"/>
    </row>
    <row r="58" spans="5:7" ht="12.75">
      <c r="E58" s="22"/>
      <c r="G58" s="22"/>
    </row>
    <row r="59" spans="1:7" ht="12.75">
      <c r="A59" s="2" t="s">
        <v>61</v>
      </c>
      <c r="E59" s="22"/>
      <c r="G59" s="22"/>
    </row>
    <row r="60" spans="1:7" ht="12.75">
      <c r="A60" s="2" t="s">
        <v>93</v>
      </c>
      <c r="E60" s="22"/>
      <c r="G60" s="22"/>
    </row>
    <row r="61" spans="5:7" ht="12.75">
      <c r="E61" s="22"/>
      <c r="G61" s="22"/>
    </row>
    <row r="62" spans="5:7" ht="12.75">
      <c r="E62" s="22"/>
      <c r="G62" s="22"/>
    </row>
    <row r="63" spans="5:7" ht="12.75">
      <c r="E63" s="22"/>
      <c r="G63" s="22"/>
    </row>
    <row r="64" spans="5:7" ht="12.75">
      <c r="E64" s="22"/>
      <c r="G64" s="22"/>
    </row>
    <row r="65" spans="5:7" ht="12.75">
      <c r="E65" s="22"/>
      <c r="G65" s="22"/>
    </row>
    <row r="66" spans="5:7" ht="12.75">
      <c r="E66" s="22"/>
      <c r="G66" s="22"/>
    </row>
    <row r="67" spans="5:7" ht="12.75">
      <c r="E67" s="22"/>
      <c r="G67" s="22"/>
    </row>
    <row r="68" spans="5:7" ht="12.75">
      <c r="E68" s="22"/>
      <c r="G68" s="22"/>
    </row>
    <row r="69" spans="5:7" ht="12.75">
      <c r="E69" s="22"/>
      <c r="G69" s="22"/>
    </row>
    <row r="70" spans="5:7" ht="12.75">
      <c r="E70" s="22"/>
      <c r="G70" s="22"/>
    </row>
    <row r="71" spans="5:7" ht="12.75">
      <c r="E71" s="22"/>
      <c r="G71" s="22"/>
    </row>
    <row r="72" spans="5:7" ht="12.75">
      <c r="E72" s="22"/>
      <c r="G72" s="22"/>
    </row>
    <row r="73" spans="5:7" ht="12.75">
      <c r="E73" s="22"/>
      <c r="G73" s="22"/>
    </row>
    <row r="74" spans="5:7" ht="12.75">
      <c r="E74" s="22"/>
      <c r="G74" s="22"/>
    </row>
    <row r="75" spans="5:7" ht="12.75">
      <c r="E75" s="22"/>
      <c r="G75" s="22"/>
    </row>
    <row r="76" spans="5:7" ht="12.75">
      <c r="E76" s="22"/>
      <c r="G76" s="22"/>
    </row>
    <row r="77" spans="5:7" ht="12.75">
      <c r="E77" s="22"/>
      <c r="G77" s="22"/>
    </row>
    <row r="78" spans="5:7" ht="12.75">
      <c r="E78" s="22"/>
      <c r="G78" s="22"/>
    </row>
    <row r="79" spans="5:7" ht="12.75">
      <c r="E79" s="22"/>
      <c r="G79" s="22"/>
    </row>
    <row r="80" spans="5:7" ht="12.75">
      <c r="E80" s="22"/>
      <c r="G80" s="22"/>
    </row>
    <row r="81" spans="5:7" ht="12.75">
      <c r="E81" s="22"/>
      <c r="G81" s="22"/>
    </row>
    <row r="82" spans="5:7" ht="12.75">
      <c r="E82" s="22"/>
      <c r="G82" s="22"/>
    </row>
    <row r="83" spans="5:7" ht="12.75">
      <c r="E83" s="22"/>
      <c r="G83" s="22"/>
    </row>
    <row r="84" spans="5:7" ht="12.75">
      <c r="E84" s="22"/>
      <c r="G84" s="22"/>
    </row>
    <row r="85" spans="5:7" ht="12.75">
      <c r="E85" s="22"/>
      <c r="G85" s="22"/>
    </row>
    <row r="86" spans="5:7" ht="12.75">
      <c r="E86" s="22"/>
      <c r="G86" s="22"/>
    </row>
    <row r="87" spans="5:7" ht="12.75">
      <c r="E87" s="22"/>
      <c r="G87" s="22"/>
    </row>
    <row r="88" spans="5:7" ht="12.75">
      <c r="E88" s="22"/>
      <c r="G88" s="22"/>
    </row>
    <row r="89" spans="5:7" ht="12.75">
      <c r="E89" s="22"/>
      <c r="G89" s="22"/>
    </row>
    <row r="90" spans="5:7" ht="12.75">
      <c r="E90" s="22"/>
      <c r="G90" s="22"/>
    </row>
    <row r="91" spans="5:7" ht="12.75">
      <c r="E91" s="22"/>
      <c r="G91" s="22"/>
    </row>
    <row r="92" spans="5:7" ht="12.75">
      <c r="E92" s="22"/>
      <c r="G92" s="22"/>
    </row>
    <row r="93" spans="5:7" ht="12.75">
      <c r="E93" s="22"/>
      <c r="G93" s="22"/>
    </row>
    <row r="94" spans="5:7" ht="12.75">
      <c r="E94" s="22"/>
      <c r="G94" s="22"/>
    </row>
    <row r="95" spans="5:7" ht="12.75">
      <c r="E95" s="22"/>
      <c r="G95" s="22"/>
    </row>
    <row r="96" spans="5:7" ht="12.75">
      <c r="E96" s="22"/>
      <c r="G96" s="22"/>
    </row>
    <row r="97" spans="5:7" ht="12.75">
      <c r="E97" s="22"/>
      <c r="G97" s="22"/>
    </row>
    <row r="98" spans="5:7" ht="12.75">
      <c r="E98" s="22"/>
      <c r="G98" s="22"/>
    </row>
    <row r="99" spans="5:7" ht="12.75">
      <c r="E99" s="22"/>
      <c r="G99" s="22"/>
    </row>
    <row r="100" spans="5:7" ht="12.75">
      <c r="E100" s="22"/>
      <c r="G100" s="22"/>
    </row>
    <row r="101" spans="5:7" ht="12.75">
      <c r="E101" s="22"/>
      <c r="G101" s="22"/>
    </row>
    <row r="102" spans="5:7" ht="12.75">
      <c r="E102" s="22"/>
      <c r="G102" s="22"/>
    </row>
    <row r="103" spans="5:7" ht="12.75">
      <c r="E103" s="22"/>
      <c r="G103" s="22"/>
    </row>
    <row r="104" spans="5:7" ht="12.75">
      <c r="E104" s="22"/>
      <c r="G104" s="22"/>
    </row>
    <row r="105" spans="5:7" ht="12.75">
      <c r="E105" s="22"/>
      <c r="G105" s="22"/>
    </row>
    <row r="106" spans="5:7" ht="12.75">
      <c r="E106" s="22"/>
      <c r="G106" s="22"/>
    </row>
    <row r="107" spans="5:7" ht="12.75">
      <c r="E107" s="22"/>
      <c r="G107" s="22"/>
    </row>
    <row r="108" spans="5:7" ht="12.75">
      <c r="E108" s="22"/>
      <c r="G108" s="22"/>
    </row>
    <row r="109" spans="5:7" ht="12.75">
      <c r="E109" s="22"/>
      <c r="G109" s="22"/>
    </row>
    <row r="110" spans="5:7" ht="12.75">
      <c r="E110" s="22"/>
      <c r="G110" s="22"/>
    </row>
    <row r="111" spans="5:7" ht="12.75">
      <c r="E111" s="22"/>
      <c r="G111" s="22"/>
    </row>
    <row r="112" spans="5:7" ht="12.75">
      <c r="E112" s="22"/>
      <c r="G112" s="22"/>
    </row>
    <row r="113" spans="5:7" ht="12.75">
      <c r="E113" s="22"/>
      <c r="G113" s="22"/>
    </row>
    <row r="114" spans="5:7" ht="12.75">
      <c r="E114" s="22"/>
      <c r="G114" s="22"/>
    </row>
    <row r="115" spans="5:7" ht="12.75">
      <c r="E115" s="22"/>
      <c r="G115" s="22"/>
    </row>
    <row r="116" spans="5:7" ht="12.75">
      <c r="E116" s="22"/>
      <c r="G116" s="22"/>
    </row>
    <row r="117" spans="5:7" ht="12.75">
      <c r="E117" s="22"/>
      <c r="G117" s="22"/>
    </row>
    <row r="118" spans="5:7" ht="12.75">
      <c r="E118" s="22"/>
      <c r="G118" s="22"/>
    </row>
    <row r="119" spans="5:7" ht="12.75">
      <c r="E119" s="22"/>
      <c r="G119" s="22"/>
    </row>
    <row r="120" spans="5:7" ht="12.75">
      <c r="E120" s="22"/>
      <c r="G120" s="22"/>
    </row>
    <row r="121" spans="5:7" ht="12.75">
      <c r="E121" s="22"/>
      <c r="G121" s="22"/>
    </row>
    <row r="122" spans="5:7" ht="12.75">
      <c r="E122" s="22"/>
      <c r="G122" s="22"/>
    </row>
    <row r="123" spans="5:7" ht="12.75">
      <c r="E123" s="22"/>
      <c r="G123" s="22"/>
    </row>
    <row r="124" spans="5:7" ht="12.75">
      <c r="E124" s="22"/>
      <c r="G124" s="22"/>
    </row>
    <row r="125" spans="5:7" ht="12.75">
      <c r="E125" s="22"/>
      <c r="G125" s="22"/>
    </row>
    <row r="126" spans="5:7" ht="12.75">
      <c r="E126" s="22"/>
      <c r="G126" s="22"/>
    </row>
    <row r="127" spans="5:7" ht="12.75">
      <c r="E127" s="22"/>
      <c r="G127" s="22"/>
    </row>
    <row r="128" spans="5:7" ht="12.75">
      <c r="E128" s="22"/>
      <c r="G128" s="22"/>
    </row>
    <row r="129" spans="5:7" ht="12.75">
      <c r="E129" s="22"/>
      <c r="G129" s="22"/>
    </row>
    <row r="130" spans="5:7" ht="12.75">
      <c r="E130" s="22"/>
      <c r="G130" s="22"/>
    </row>
    <row r="131" spans="5:7" ht="12.75">
      <c r="E131" s="22"/>
      <c r="G131" s="22"/>
    </row>
    <row r="132" spans="5:7" ht="12.75">
      <c r="E132" s="22"/>
      <c r="G132" s="22"/>
    </row>
    <row r="133" spans="5:7" ht="12.75">
      <c r="E133" s="22"/>
      <c r="G133" s="22"/>
    </row>
    <row r="134" spans="5:7" ht="12.75">
      <c r="E134" s="22"/>
      <c r="G134" s="22"/>
    </row>
    <row r="135" spans="5:7" ht="12.75">
      <c r="E135" s="22"/>
      <c r="G135" s="22"/>
    </row>
    <row r="136" spans="5:7" ht="12.75">
      <c r="E136" s="22"/>
      <c r="G136" s="22"/>
    </row>
    <row r="137" spans="5:7" ht="12.75">
      <c r="E137" s="22"/>
      <c r="G137" s="22"/>
    </row>
    <row r="138" spans="5:7" ht="12.75">
      <c r="E138" s="22"/>
      <c r="G138" s="22"/>
    </row>
    <row r="139" spans="5:7" ht="12.75">
      <c r="E139" s="22"/>
      <c r="G139" s="22"/>
    </row>
    <row r="140" spans="5:7" ht="12.75">
      <c r="E140" s="22"/>
      <c r="G140" s="22"/>
    </row>
    <row r="141" spans="5:7" ht="12.75">
      <c r="E141" s="22"/>
      <c r="G141" s="22"/>
    </row>
    <row r="142" spans="5:7" ht="12.75">
      <c r="E142" s="22"/>
      <c r="G142" s="22"/>
    </row>
    <row r="143" spans="5:7" ht="12.75">
      <c r="E143" s="22"/>
      <c r="G143" s="22"/>
    </row>
    <row r="144" spans="5:7" ht="12.75">
      <c r="E144" s="22"/>
      <c r="G144" s="22"/>
    </row>
    <row r="145" spans="5:7" ht="12.75">
      <c r="E145" s="22"/>
      <c r="G145" s="22"/>
    </row>
    <row r="146" spans="5:7" ht="12.75">
      <c r="E146" s="22"/>
      <c r="G146" s="22"/>
    </row>
    <row r="147" spans="5:7" ht="12.75">
      <c r="E147" s="22"/>
      <c r="G147" s="22"/>
    </row>
    <row r="148" spans="5:7" ht="12.75">
      <c r="E148" s="22"/>
      <c r="G148" s="22"/>
    </row>
    <row r="149" spans="5:7" ht="12.75">
      <c r="E149" s="22"/>
      <c r="G149" s="22"/>
    </row>
    <row r="150" ht="12.75">
      <c r="E150" s="22"/>
    </row>
    <row r="151" ht="12.75">
      <c r="E151" s="22"/>
    </row>
    <row r="152" ht="12.75">
      <c r="E152" s="22"/>
    </row>
    <row r="153" ht="12.75">
      <c r="E153" s="22"/>
    </row>
    <row r="154" ht="12.75">
      <c r="E154" s="22"/>
    </row>
    <row r="155" ht="12.75">
      <c r="E155" s="22"/>
    </row>
    <row r="156" ht="12.75">
      <c r="E156" s="22"/>
    </row>
    <row r="157" ht="12.75">
      <c r="E157" s="22"/>
    </row>
    <row r="158" ht="12.75">
      <c r="E158" s="22"/>
    </row>
    <row r="159" ht="12.75">
      <c r="E159" s="22"/>
    </row>
    <row r="160" ht="12.75">
      <c r="E160" s="22"/>
    </row>
    <row r="161" ht="12.75">
      <c r="E161" s="22"/>
    </row>
    <row r="162" ht="12.75">
      <c r="E162" s="22"/>
    </row>
    <row r="163" ht="12.75">
      <c r="E163" s="22"/>
    </row>
    <row r="164" ht="12.75">
      <c r="E164" s="22"/>
    </row>
    <row r="165" ht="12.75">
      <c r="E165" s="22"/>
    </row>
    <row r="166" ht="12.75">
      <c r="E166" s="22"/>
    </row>
    <row r="167" ht="12.75">
      <c r="E167" s="22"/>
    </row>
    <row r="168" ht="12.75">
      <c r="E168" s="22"/>
    </row>
    <row r="169" ht="12.75">
      <c r="E169" s="22"/>
    </row>
    <row r="170" ht="12.75">
      <c r="E170" s="22"/>
    </row>
    <row r="171" ht="12.75">
      <c r="E171" s="22"/>
    </row>
    <row r="172" ht="12.75">
      <c r="E172" s="22"/>
    </row>
    <row r="173" ht="12.75">
      <c r="E173" s="22"/>
    </row>
    <row r="174" ht="12.75">
      <c r="E174" s="22"/>
    </row>
    <row r="175" ht="12.75">
      <c r="E175" s="22"/>
    </row>
    <row r="176" ht="12.75">
      <c r="E176" s="22"/>
    </row>
    <row r="177" ht="12.75">
      <c r="E177" s="22"/>
    </row>
    <row r="178" ht="12.75">
      <c r="E178" s="22"/>
    </row>
    <row r="179" ht="12.75">
      <c r="E179" s="22"/>
    </row>
    <row r="180" ht="12.75">
      <c r="E180" s="22"/>
    </row>
    <row r="181" ht="12.75">
      <c r="E181" s="22"/>
    </row>
    <row r="182" ht="12.75">
      <c r="E182" s="22"/>
    </row>
    <row r="183" ht="12.75">
      <c r="E183" s="22"/>
    </row>
    <row r="184" ht="12.75">
      <c r="E184" s="22"/>
    </row>
    <row r="185" ht="12.75">
      <c r="E185" s="22"/>
    </row>
    <row r="186" ht="12.75">
      <c r="E186" s="22"/>
    </row>
    <row r="187" ht="12.75">
      <c r="E187" s="22"/>
    </row>
    <row r="188" ht="12.75">
      <c r="E188" s="22"/>
    </row>
    <row r="189" ht="12.75">
      <c r="E189" s="22"/>
    </row>
    <row r="190" ht="12.75">
      <c r="E190" s="22"/>
    </row>
    <row r="191" ht="12.75">
      <c r="E191" s="22"/>
    </row>
    <row r="192" ht="12.75">
      <c r="E192" s="22"/>
    </row>
    <row r="193" ht="12.75">
      <c r="E193" s="22"/>
    </row>
    <row r="194" ht="12.75">
      <c r="E194" s="22"/>
    </row>
    <row r="195" ht="12.75">
      <c r="E195" s="22"/>
    </row>
    <row r="196" ht="12.75">
      <c r="E196" s="22"/>
    </row>
    <row r="197" ht="12.75">
      <c r="E197" s="22"/>
    </row>
    <row r="198" ht="12.75">
      <c r="E198" s="22"/>
    </row>
    <row r="199" ht="12.75">
      <c r="E199" s="22"/>
    </row>
    <row r="200" ht="12.75">
      <c r="E200" s="22"/>
    </row>
    <row r="201" ht="12.75">
      <c r="E201" s="22"/>
    </row>
    <row r="202" ht="12.75">
      <c r="E202" s="22"/>
    </row>
    <row r="203" ht="12.75">
      <c r="E203" s="22"/>
    </row>
    <row r="204" ht="12.75">
      <c r="E204" s="22"/>
    </row>
    <row r="205" ht="12.75">
      <c r="E205" s="22"/>
    </row>
    <row r="206" ht="12.75">
      <c r="E206" s="22"/>
    </row>
    <row r="207" ht="12.75">
      <c r="E207" s="22"/>
    </row>
    <row r="208" ht="12.75">
      <c r="E208" s="22"/>
    </row>
    <row r="209" ht="12.75">
      <c r="E209" s="22"/>
    </row>
    <row r="210" ht="12.75">
      <c r="E210" s="22"/>
    </row>
    <row r="211" ht="12.75">
      <c r="E211" s="22"/>
    </row>
    <row r="212" ht="12.75">
      <c r="E212" s="22"/>
    </row>
    <row r="213" ht="12.75">
      <c r="E213" s="22"/>
    </row>
    <row r="214" ht="12.75">
      <c r="E214" s="22"/>
    </row>
    <row r="215" ht="12.75">
      <c r="E215" s="22"/>
    </row>
    <row r="216" ht="12.75">
      <c r="E216" s="22"/>
    </row>
    <row r="217" ht="12.75">
      <c r="E217" s="22"/>
    </row>
    <row r="218" ht="12.75">
      <c r="E218" s="22"/>
    </row>
    <row r="219" ht="12.75">
      <c r="E219" s="22"/>
    </row>
    <row r="220" ht="12.75">
      <c r="E220" s="22"/>
    </row>
    <row r="221" ht="12.75">
      <c r="E221" s="22"/>
    </row>
    <row r="222" ht="12.75">
      <c r="E222" s="22"/>
    </row>
    <row r="223" ht="12.75">
      <c r="E223" s="22"/>
    </row>
    <row r="224" ht="12.75">
      <c r="E224" s="22"/>
    </row>
    <row r="225" ht="12.75">
      <c r="E225" s="22"/>
    </row>
    <row r="226" ht="12.75">
      <c r="E226" s="22"/>
    </row>
    <row r="227" ht="12.75">
      <c r="E227" s="22"/>
    </row>
    <row r="228" ht="12.75">
      <c r="E228" s="22"/>
    </row>
    <row r="229" ht="12.75">
      <c r="E229" s="22"/>
    </row>
    <row r="230" ht="12.75">
      <c r="E230" s="22"/>
    </row>
    <row r="231" ht="12.75">
      <c r="E231" s="22"/>
    </row>
    <row r="232" ht="12.75">
      <c r="E232" s="22"/>
    </row>
    <row r="233" ht="12.75">
      <c r="E233" s="22"/>
    </row>
    <row r="234" ht="12.75">
      <c r="E234" s="22"/>
    </row>
    <row r="235" ht="12.75">
      <c r="E235" s="22"/>
    </row>
    <row r="236" ht="12.75">
      <c r="E236" s="22"/>
    </row>
    <row r="237" ht="12.75">
      <c r="E237" s="22"/>
    </row>
    <row r="238" ht="12.75">
      <c r="E238" s="22"/>
    </row>
    <row r="239" ht="12.75">
      <c r="E239" s="22"/>
    </row>
    <row r="240" ht="12.75">
      <c r="E240" s="22"/>
    </row>
    <row r="241" ht="12.75">
      <c r="E241" s="22"/>
    </row>
    <row r="242" ht="12.75">
      <c r="E242" s="22"/>
    </row>
    <row r="243" ht="12.75">
      <c r="E243" s="22"/>
    </row>
    <row r="244" ht="12.75">
      <c r="E244" s="22"/>
    </row>
    <row r="245" ht="12.75">
      <c r="E245" s="22"/>
    </row>
    <row r="246" ht="12.75">
      <c r="E246" s="22"/>
    </row>
    <row r="247" ht="12.75">
      <c r="E247" s="22"/>
    </row>
    <row r="248" ht="12.75">
      <c r="E248" s="22"/>
    </row>
    <row r="249" ht="12.75">
      <c r="E249" s="22"/>
    </row>
    <row r="250" ht="12.75">
      <c r="E250" s="22"/>
    </row>
    <row r="251" ht="12.75">
      <c r="E251" s="22"/>
    </row>
    <row r="252" ht="12.75">
      <c r="E252" s="22"/>
    </row>
    <row r="253" ht="12.75">
      <c r="E253" s="22"/>
    </row>
    <row r="254" ht="12.75">
      <c r="E254" s="22"/>
    </row>
    <row r="255" ht="12.75">
      <c r="E255" s="22"/>
    </row>
    <row r="256" ht="12.75">
      <c r="E256" s="22"/>
    </row>
    <row r="257" ht="12.75">
      <c r="E257" s="22"/>
    </row>
    <row r="258" ht="12.75">
      <c r="E258" s="22"/>
    </row>
    <row r="259" ht="12.75">
      <c r="E259" s="22"/>
    </row>
    <row r="260" ht="12.75">
      <c r="E260" s="22"/>
    </row>
    <row r="261" ht="12.75">
      <c r="E261" s="22"/>
    </row>
    <row r="262" ht="12.75">
      <c r="E262" s="22"/>
    </row>
    <row r="263" ht="12.75">
      <c r="E263" s="22"/>
    </row>
    <row r="264" ht="12.75">
      <c r="E264" s="22"/>
    </row>
    <row r="265" ht="12.75">
      <c r="E265" s="22"/>
    </row>
    <row r="266" ht="12.75">
      <c r="E266" s="22"/>
    </row>
    <row r="267" ht="12.75">
      <c r="E267" s="22"/>
    </row>
    <row r="268" ht="12.75">
      <c r="E268" s="22"/>
    </row>
    <row r="269" ht="12.75">
      <c r="E269" s="22"/>
    </row>
    <row r="270" ht="12.75">
      <c r="E270" s="22"/>
    </row>
    <row r="271" ht="12.75">
      <c r="E271" s="22"/>
    </row>
    <row r="272" ht="12.75">
      <c r="E272" s="22"/>
    </row>
    <row r="273" ht="12.75">
      <c r="E273" s="22"/>
    </row>
    <row r="274" ht="12.75">
      <c r="E274" s="22"/>
    </row>
    <row r="275" ht="12.75">
      <c r="E275" s="22"/>
    </row>
    <row r="276" ht="12.75">
      <c r="E276" s="22"/>
    </row>
    <row r="277" ht="12.75">
      <c r="E277" s="22"/>
    </row>
    <row r="278" ht="12.75">
      <c r="E278" s="22"/>
    </row>
    <row r="279" ht="12.75">
      <c r="E279" s="22"/>
    </row>
    <row r="280" ht="12.75">
      <c r="E280" s="22"/>
    </row>
    <row r="281" ht="12.75">
      <c r="E281" s="22"/>
    </row>
    <row r="282" ht="12.75">
      <c r="E282" s="22"/>
    </row>
    <row r="283" ht="12.75">
      <c r="E283" s="22"/>
    </row>
    <row r="284" ht="12.75">
      <c r="E284" s="22"/>
    </row>
    <row r="285" ht="12.75">
      <c r="E285" s="22"/>
    </row>
    <row r="286" ht="12.75">
      <c r="E286" s="22"/>
    </row>
    <row r="287" ht="12.75">
      <c r="E287" s="22"/>
    </row>
    <row r="288" ht="12.75">
      <c r="E288" s="22"/>
    </row>
    <row r="289" ht="12.75">
      <c r="E289" s="22"/>
    </row>
    <row r="290" ht="12.75">
      <c r="E290" s="22"/>
    </row>
    <row r="291" ht="12.75">
      <c r="E291" s="22"/>
    </row>
    <row r="292" ht="12.75">
      <c r="E292" s="22"/>
    </row>
    <row r="293" ht="12.75">
      <c r="E293" s="22"/>
    </row>
    <row r="294" ht="12.75">
      <c r="E294" s="22"/>
    </row>
    <row r="295" ht="12.75">
      <c r="E295" s="22"/>
    </row>
    <row r="296" ht="12.75">
      <c r="E296" s="22"/>
    </row>
    <row r="297" ht="12.75">
      <c r="E297" s="22"/>
    </row>
    <row r="298" ht="12.75">
      <c r="E298" s="22"/>
    </row>
    <row r="299" ht="12.75">
      <c r="E299" s="22"/>
    </row>
    <row r="300" ht="12.75">
      <c r="E300" s="22"/>
    </row>
    <row r="301" ht="12.75">
      <c r="E301" s="22"/>
    </row>
    <row r="302" ht="12.75">
      <c r="E302" s="22"/>
    </row>
    <row r="303" ht="12.75">
      <c r="E303" s="22"/>
    </row>
    <row r="304" ht="12.75">
      <c r="E304" s="22"/>
    </row>
    <row r="305" ht="12.75">
      <c r="E305" s="22"/>
    </row>
    <row r="306" ht="12.75">
      <c r="E306" s="22"/>
    </row>
    <row r="307" ht="12.75">
      <c r="E307" s="22"/>
    </row>
    <row r="308" ht="12.75">
      <c r="E308" s="22"/>
    </row>
    <row r="309" ht="12.75">
      <c r="E309" s="22"/>
    </row>
    <row r="310" ht="12.75">
      <c r="E310" s="22"/>
    </row>
    <row r="311" ht="12.75">
      <c r="E311" s="22"/>
    </row>
    <row r="312" ht="12.75">
      <c r="E312" s="22"/>
    </row>
    <row r="313" ht="12.75">
      <c r="E313" s="22"/>
    </row>
    <row r="314" ht="12.75">
      <c r="E314" s="22"/>
    </row>
    <row r="315" ht="12.75">
      <c r="E315" s="22"/>
    </row>
    <row r="316" ht="12.75">
      <c r="E316" s="22"/>
    </row>
    <row r="317" ht="12.75">
      <c r="E317" s="22"/>
    </row>
    <row r="318" ht="12.75">
      <c r="E318" s="22"/>
    </row>
    <row r="319" ht="12.75">
      <c r="E319" s="22"/>
    </row>
    <row r="320" ht="12.75">
      <c r="E320" s="22"/>
    </row>
    <row r="321" ht="12.75">
      <c r="E321" s="22"/>
    </row>
    <row r="322" ht="12.75">
      <c r="E322" s="22"/>
    </row>
    <row r="323" ht="12.75">
      <c r="E323" s="22"/>
    </row>
    <row r="324" ht="12.75">
      <c r="E324" s="22"/>
    </row>
    <row r="325" ht="12.75">
      <c r="E325" s="22"/>
    </row>
    <row r="326" ht="12.75">
      <c r="E326" s="22"/>
    </row>
    <row r="327" ht="12.75">
      <c r="E327" s="22"/>
    </row>
    <row r="328" ht="12.75">
      <c r="E328" s="22"/>
    </row>
    <row r="329" ht="12.75">
      <c r="E329" s="22"/>
    </row>
    <row r="330" ht="12.75">
      <c r="E330" s="22"/>
    </row>
    <row r="331" ht="12.75">
      <c r="E331" s="22"/>
    </row>
    <row r="332" ht="12.75">
      <c r="E332" s="22"/>
    </row>
    <row r="333" ht="12.75">
      <c r="E333" s="22"/>
    </row>
    <row r="334" ht="12.75">
      <c r="E334" s="22"/>
    </row>
    <row r="335" ht="12.75">
      <c r="E335" s="22"/>
    </row>
    <row r="336" ht="12.75">
      <c r="E336" s="22"/>
    </row>
    <row r="337" ht="12.75">
      <c r="E337" s="22"/>
    </row>
    <row r="338" ht="12.75">
      <c r="E338" s="22"/>
    </row>
    <row r="339" ht="12.75">
      <c r="E339" s="22"/>
    </row>
    <row r="340" ht="12.75">
      <c r="E340" s="22"/>
    </row>
    <row r="341" ht="12.75">
      <c r="E341" s="22"/>
    </row>
    <row r="342" ht="12.75">
      <c r="E342" s="22"/>
    </row>
    <row r="343" ht="12.75">
      <c r="E343" s="22"/>
    </row>
    <row r="344" ht="12.75">
      <c r="E344" s="22"/>
    </row>
    <row r="345" ht="12.75">
      <c r="E345" s="22"/>
    </row>
    <row r="346" ht="12.75">
      <c r="E346" s="22"/>
    </row>
    <row r="347" ht="12.75">
      <c r="E347" s="22"/>
    </row>
    <row r="348" ht="12.75">
      <c r="E348" s="22"/>
    </row>
    <row r="349" ht="12.75">
      <c r="E349" s="22"/>
    </row>
    <row r="350" ht="12.75">
      <c r="E350" s="22"/>
    </row>
    <row r="351" ht="12.75">
      <c r="E351" s="22"/>
    </row>
    <row r="352" ht="12.75">
      <c r="E352" s="22"/>
    </row>
    <row r="353" ht="12.75">
      <c r="E353" s="22"/>
    </row>
    <row r="354" ht="12.75">
      <c r="E354" s="22"/>
    </row>
    <row r="355" ht="12.75">
      <c r="E355" s="22"/>
    </row>
    <row r="356" ht="12.75">
      <c r="E356" s="22"/>
    </row>
    <row r="357" ht="12.75">
      <c r="E357" s="22"/>
    </row>
    <row r="358" ht="12.75">
      <c r="E358" s="22"/>
    </row>
    <row r="359" ht="12.75">
      <c r="E359" s="22"/>
    </row>
    <row r="360" ht="12.75">
      <c r="E360" s="22"/>
    </row>
    <row r="361" ht="12.75">
      <c r="E361" s="22"/>
    </row>
    <row r="362" ht="12.75">
      <c r="E362" s="22"/>
    </row>
    <row r="363" ht="12.75">
      <c r="E363" s="22"/>
    </row>
    <row r="364" ht="12.75">
      <c r="E364" s="22"/>
    </row>
    <row r="365" ht="12.75">
      <c r="E365" s="22"/>
    </row>
    <row r="366" ht="12.75">
      <c r="E366" s="22"/>
    </row>
    <row r="367" ht="12.75">
      <c r="E367" s="22"/>
    </row>
    <row r="368" ht="12.75">
      <c r="E368" s="22"/>
    </row>
    <row r="369" ht="12.75">
      <c r="E369" s="22"/>
    </row>
    <row r="370" ht="12.75">
      <c r="E370" s="22"/>
    </row>
    <row r="371" ht="12.75">
      <c r="E371" s="22"/>
    </row>
    <row r="372" ht="12.75">
      <c r="E372" s="22"/>
    </row>
    <row r="373" ht="12.75">
      <c r="E373" s="22"/>
    </row>
    <row r="374" ht="12.75">
      <c r="E374" s="22"/>
    </row>
    <row r="375" ht="12.75">
      <c r="E375" s="22"/>
    </row>
    <row r="376" ht="12.75">
      <c r="E376" s="22"/>
    </row>
    <row r="377" ht="12.75">
      <c r="E377" s="22"/>
    </row>
    <row r="378" ht="12.75">
      <c r="E378" s="22"/>
    </row>
    <row r="379" ht="12.75">
      <c r="E379" s="22"/>
    </row>
    <row r="380" ht="12.75">
      <c r="E380" s="22"/>
    </row>
    <row r="381" ht="12.75">
      <c r="E381" s="22"/>
    </row>
    <row r="382" ht="12.75">
      <c r="E382" s="22"/>
    </row>
    <row r="383" ht="12.75">
      <c r="E383" s="22"/>
    </row>
    <row r="384" ht="12.75">
      <c r="E384" s="22"/>
    </row>
    <row r="385" ht="12.75">
      <c r="E385" s="22"/>
    </row>
    <row r="386" ht="12.75">
      <c r="E386" s="22"/>
    </row>
    <row r="387" ht="12.75">
      <c r="E387" s="22"/>
    </row>
    <row r="388" ht="12.75">
      <c r="E388" s="22"/>
    </row>
    <row r="389" ht="12.75">
      <c r="E389" s="22"/>
    </row>
    <row r="390" ht="12.75">
      <c r="E390" s="22"/>
    </row>
    <row r="391" ht="12.75">
      <c r="E391" s="22"/>
    </row>
    <row r="392" ht="12.75">
      <c r="E392" s="22"/>
    </row>
    <row r="393" ht="12.75">
      <c r="E393" s="22"/>
    </row>
    <row r="394" ht="12.75">
      <c r="E394" s="22"/>
    </row>
    <row r="395" ht="12.75">
      <c r="E395" s="22"/>
    </row>
    <row r="396" ht="12.75">
      <c r="E396" s="22"/>
    </row>
    <row r="397" ht="12.75">
      <c r="E397" s="22"/>
    </row>
    <row r="398" ht="12.75">
      <c r="E398" s="22"/>
    </row>
    <row r="399" ht="12.75">
      <c r="E399" s="22"/>
    </row>
    <row r="400" ht="12.75">
      <c r="E400" s="22"/>
    </row>
    <row r="401" ht="12.75">
      <c r="E401" s="22"/>
    </row>
    <row r="402" ht="12.75">
      <c r="E402" s="22"/>
    </row>
    <row r="403" ht="12.75">
      <c r="E403" s="22"/>
    </row>
    <row r="404" ht="12.75">
      <c r="E404" s="22"/>
    </row>
    <row r="405" ht="12.75">
      <c r="E405" s="22"/>
    </row>
    <row r="406" ht="12.75">
      <c r="E406" s="22"/>
    </row>
    <row r="407" ht="12.75">
      <c r="E407" s="22"/>
    </row>
    <row r="408" ht="12.75">
      <c r="E408" s="22"/>
    </row>
    <row r="409" ht="12.75">
      <c r="E409" s="22"/>
    </row>
    <row r="410" ht="12.75">
      <c r="E410" s="22"/>
    </row>
    <row r="411" ht="12.75">
      <c r="E411" s="22"/>
    </row>
    <row r="412" ht="12.75">
      <c r="E412" s="22"/>
    </row>
    <row r="413" ht="12.75">
      <c r="E413" s="22"/>
    </row>
    <row r="414" ht="12.75">
      <c r="E414" s="22"/>
    </row>
    <row r="415" ht="12.75">
      <c r="E415" s="22"/>
    </row>
    <row r="416" ht="12.75">
      <c r="E416" s="22"/>
    </row>
    <row r="417" ht="12.75">
      <c r="E417" s="22"/>
    </row>
    <row r="418" ht="12.75">
      <c r="E418" s="22"/>
    </row>
    <row r="419" ht="12.75">
      <c r="E419" s="22"/>
    </row>
    <row r="420" ht="12.75">
      <c r="E420" s="22"/>
    </row>
    <row r="421" ht="12.75">
      <c r="E421" s="22"/>
    </row>
    <row r="422" ht="12.75">
      <c r="E422" s="22"/>
    </row>
    <row r="423" ht="12.75">
      <c r="E423" s="22"/>
    </row>
    <row r="424" ht="12.75">
      <c r="E424" s="22"/>
    </row>
    <row r="425" ht="12.75">
      <c r="E425" s="22"/>
    </row>
    <row r="426" ht="12.75">
      <c r="E426" s="22"/>
    </row>
    <row r="427" ht="12.75">
      <c r="E427" s="22"/>
    </row>
    <row r="428" ht="12.75">
      <c r="E428" s="22"/>
    </row>
    <row r="429" ht="12.75">
      <c r="E429" s="22"/>
    </row>
    <row r="430" ht="12.75">
      <c r="E430" s="22"/>
    </row>
    <row r="431" ht="12.75">
      <c r="E431" s="22"/>
    </row>
    <row r="432" ht="12.75">
      <c r="E432" s="22"/>
    </row>
    <row r="433" ht="12.75">
      <c r="E433" s="22"/>
    </row>
    <row r="434" ht="12.75">
      <c r="E434" s="22"/>
    </row>
    <row r="435" ht="12.75">
      <c r="E435" s="22"/>
    </row>
    <row r="436" ht="12.75">
      <c r="E436" s="22"/>
    </row>
    <row r="437" ht="12.75">
      <c r="E437" s="22"/>
    </row>
    <row r="438" ht="12.75">
      <c r="E438" s="22"/>
    </row>
    <row r="439" ht="12.75">
      <c r="E439" s="22"/>
    </row>
    <row r="440" ht="12.75">
      <c r="E440" s="22"/>
    </row>
    <row r="441" ht="12.75">
      <c r="E441" s="22"/>
    </row>
    <row r="442" ht="12.75">
      <c r="E442" s="22"/>
    </row>
    <row r="443" ht="12.75">
      <c r="E443" s="22"/>
    </row>
    <row r="444" ht="12.75">
      <c r="E444" s="22"/>
    </row>
    <row r="445" ht="12.75">
      <c r="E445" s="22"/>
    </row>
    <row r="446" ht="12.75">
      <c r="E446" s="22"/>
    </row>
    <row r="447" ht="12.75">
      <c r="E447" s="22"/>
    </row>
    <row r="448" ht="12.75">
      <c r="E448" s="22"/>
    </row>
    <row r="449" ht="12.75">
      <c r="E449" s="22"/>
    </row>
    <row r="450" ht="12.75">
      <c r="E450" s="22"/>
    </row>
    <row r="451" ht="12.75">
      <c r="E451" s="22"/>
    </row>
    <row r="452" ht="12.75">
      <c r="E452" s="22"/>
    </row>
    <row r="453" ht="12.75">
      <c r="E453" s="22"/>
    </row>
    <row r="454" ht="12.75">
      <c r="E454" s="22"/>
    </row>
    <row r="455" ht="12.75">
      <c r="E455" s="22"/>
    </row>
    <row r="456" ht="12.75">
      <c r="E456" s="22"/>
    </row>
    <row r="457" ht="12.75">
      <c r="E457" s="22"/>
    </row>
    <row r="458" ht="12.75">
      <c r="E458" s="22"/>
    </row>
    <row r="459" ht="12.75">
      <c r="E459" s="22"/>
    </row>
    <row r="460" ht="12.75">
      <c r="E460" s="22"/>
    </row>
    <row r="461" ht="12.75">
      <c r="E461" s="22"/>
    </row>
    <row r="462" ht="12.75">
      <c r="E462" s="22"/>
    </row>
    <row r="463" ht="12.75">
      <c r="E463" s="22"/>
    </row>
    <row r="464" ht="12.75">
      <c r="E464" s="22"/>
    </row>
    <row r="465" ht="12.75">
      <c r="E465" s="22"/>
    </row>
    <row r="466" ht="12.75">
      <c r="E466" s="22"/>
    </row>
    <row r="467" ht="12.75">
      <c r="E467" s="22"/>
    </row>
    <row r="468" ht="12.75">
      <c r="E468" s="22"/>
    </row>
    <row r="469" ht="12.75">
      <c r="E469" s="22"/>
    </row>
    <row r="470" ht="12.75">
      <c r="E470" s="22"/>
    </row>
    <row r="471" ht="12.75">
      <c r="E471" s="22"/>
    </row>
    <row r="472" ht="12.75">
      <c r="E472" s="22"/>
    </row>
    <row r="473" ht="12.75">
      <c r="E473" s="22"/>
    </row>
    <row r="474" ht="12.75">
      <c r="E474" s="22"/>
    </row>
    <row r="475" ht="12.75">
      <c r="E475" s="22"/>
    </row>
    <row r="476" ht="12.75">
      <c r="E476" s="22"/>
    </row>
    <row r="477" ht="12.75">
      <c r="E477" s="22"/>
    </row>
    <row r="478" ht="12.75">
      <c r="E478" s="22"/>
    </row>
    <row r="479" ht="12.75">
      <c r="E479" s="22"/>
    </row>
    <row r="480" ht="12.75">
      <c r="E480" s="22"/>
    </row>
    <row r="481" ht="12.75">
      <c r="E481" s="22"/>
    </row>
    <row r="482" ht="12.75">
      <c r="E482" s="22"/>
    </row>
    <row r="483" ht="12.75">
      <c r="E483" s="22"/>
    </row>
    <row r="484" ht="12.75">
      <c r="E484" s="22"/>
    </row>
    <row r="485" ht="12.75">
      <c r="E485" s="22"/>
    </row>
    <row r="486" ht="12.75">
      <c r="E486" s="22"/>
    </row>
    <row r="487" ht="12.75">
      <c r="E487" s="22"/>
    </row>
    <row r="488" ht="12.75">
      <c r="E488" s="22"/>
    </row>
    <row r="489" ht="12.75">
      <c r="E489" s="22"/>
    </row>
    <row r="490" ht="12.75">
      <c r="E490" s="22"/>
    </row>
    <row r="491" ht="12.75">
      <c r="E491" s="22"/>
    </row>
    <row r="492" ht="12.75">
      <c r="E492" s="22"/>
    </row>
    <row r="493" ht="12.75">
      <c r="E493" s="22"/>
    </row>
    <row r="494" ht="12.75">
      <c r="E494" s="22"/>
    </row>
    <row r="495" ht="12.75">
      <c r="E495" s="22"/>
    </row>
    <row r="496" ht="12.75">
      <c r="E496" s="22"/>
    </row>
    <row r="497" ht="12.75">
      <c r="E497" s="22"/>
    </row>
    <row r="498" ht="12.75">
      <c r="E498" s="22"/>
    </row>
    <row r="499" ht="12.75">
      <c r="E499" s="22"/>
    </row>
    <row r="500" ht="12.75">
      <c r="E500" s="22"/>
    </row>
    <row r="501" ht="12.75">
      <c r="E501" s="22"/>
    </row>
    <row r="502" ht="12.75">
      <c r="E502" s="22"/>
    </row>
    <row r="503" ht="12.75">
      <c r="E503" s="22"/>
    </row>
    <row r="504" ht="12.75">
      <c r="E504" s="22"/>
    </row>
    <row r="505" ht="12.75">
      <c r="E505" s="22"/>
    </row>
    <row r="506" ht="12.75">
      <c r="E506" s="22"/>
    </row>
    <row r="507" ht="12.75">
      <c r="E507" s="22"/>
    </row>
    <row r="508" ht="12.75">
      <c r="E508" s="22"/>
    </row>
    <row r="509" ht="12.75">
      <c r="E509" s="22"/>
    </row>
    <row r="510" ht="12.75">
      <c r="E510" s="22"/>
    </row>
    <row r="511" ht="12.75">
      <c r="E511" s="22"/>
    </row>
    <row r="512" ht="12.75">
      <c r="E512" s="22"/>
    </row>
    <row r="513" ht="12.75">
      <c r="E513" s="22"/>
    </row>
    <row r="514" ht="12.75">
      <c r="E514" s="22"/>
    </row>
    <row r="515" ht="12.75">
      <c r="E515" s="22"/>
    </row>
    <row r="516" ht="12.75">
      <c r="E516" s="22"/>
    </row>
    <row r="517" ht="12.75">
      <c r="E517" s="22"/>
    </row>
    <row r="518" ht="12.75">
      <c r="E518" s="22"/>
    </row>
    <row r="519" ht="12.75">
      <c r="E519" s="22"/>
    </row>
    <row r="520" ht="12.75">
      <c r="E520" s="22"/>
    </row>
    <row r="521" ht="12.75">
      <c r="E521" s="22"/>
    </row>
    <row r="522" ht="12.75">
      <c r="E522" s="22"/>
    </row>
    <row r="523" ht="12.75">
      <c r="E523" s="22"/>
    </row>
    <row r="524" ht="12.75">
      <c r="E524" s="22"/>
    </row>
    <row r="525" ht="12.75">
      <c r="E525" s="22"/>
    </row>
    <row r="526" ht="12.75">
      <c r="E526" s="22"/>
    </row>
    <row r="527" ht="12.75">
      <c r="E527" s="22"/>
    </row>
    <row r="528" ht="12.75">
      <c r="E528" s="22"/>
    </row>
    <row r="529" ht="12.75">
      <c r="E529" s="22"/>
    </row>
    <row r="530" ht="12.75">
      <c r="E530" s="22"/>
    </row>
    <row r="531" ht="12.75">
      <c r="E531" s="22"/>
    </row>
    <row r="532" ht="12.75">
      <c r="E532" s="22"/>
    </row>
    <row r="533" ht="12.75">
      <c r="E533" s="22"/>
    </row>
    <row r="534" ht="12.75">
      <c r="E534" s="22"/>
    </row>
    <row r="535" ht="12.75">
      <c r="E535" s="22"/>
    </row>
    <row r="536" ht="12.75">
      <c r="E536" s="22"/>
    </row>
    <row r="537" ht="12.75">
      <c r="E537" s="22"/>
    </row>
    <row r="538" ht="12.75">
      <c r="E538" s="22"/>
    </row>
    <row r="539" ht="12.75">
      <c r="E539" s="22"/>
    </row>
    <row r="540" ht="12.75">
      <c r="E540" s="22"/>
    </row>
    <row r="541" ht="12.75">
      <c r="E541" s="22"/>
    </row>
    <row r="542" ht="12.75">
      <c r="E542" s="22"/>
    </row>
    <row r="543" ht="12.75">
      <c r="E543" s="22"/>
    </row>
    <row r="544" ht="12.75">
      <c r="E544" s="22"/>
    </row>
    <row r="545" ht="12.75">
      <c r="E545" s="22"/>
    </row>
    <row r="546" ht="12.75">
      <c r="E546" s="22"/>
    </row>
    <row r="547" ht="12.75">
      <c r="E547" s="22"/>
    </row>
    <row r="548" ht="12.75">
      <c r="E548" s="22"/>
    </row>
    <row r="549" ht="12.75">
      <c r="E549" s="22"/>
    </row>
    <row r="550" ht="12.75">
      <c r="E550" s="22"/>
    </row>
    <row r="551" ht="12.75">
      <c r="E551" s="22"/>
    </row>
    <row r="552" ht="12.75">
      <c r="E552" s="22"/>
    </row>
    <row r="553" ht="12.75">
      <c r="E553" s="22"/>
    </row>
    <row r="554" ht="12.75">
      <c r="E554" s="22"/>
    </row>
    <row r="555" ht="12.75">
      <c r="E555" s="22"/>
    </row>
    <row r="556" ht="12.75">
      <c r="E556" s="22"/>
    </row>
    <row r="557" ht="12.75">
      <c r="E557" s="22"/>
    </row>
    <row r="558" ht="12.75">
      <c r="E558" s="22"/>
    </row>
    <row r="559" ht="12.75">
      <c r="E559" s="22"/>
    </row>
    <row r="560" ht="12.75">
      <c r="E560" s="22"/>
    </row>
    <row r="561" ht="12.75">
      <c r="E561" s="22"/>
    </row>
    <row r="562" ht="12.75">
      <c r="E562" s="22"/>
    </row>
    <row r="563" ht="12.75">
      <c r="E563" s="22"/>
    </row>
    <row r="564" ht="12.75">
      <c r="E564" s="22"/>
    </row>
    <row r="565" ht="12.75">
      <c r="E565" s="22"/>
    </row>
    <row r="566" ht="12.75">
      <c r="E566" s="22"/>
    </row>
    <row r="567" ht="12.75">
      <c r="E567" s="22"/>
    </row>
    <row r="568" ht="12.75">
      <c r="E568" s="22"/>
    </row>
    <row r="569" ht="12.75">
      <c r="E569" s="22"/>
    </row>
    <row r="570" ht="12.75">
      <c r="E570" s="22"/>
    </row>
    <row r="571" ht="12.75">
      <c r="E571" s="22"/>
    </row>
    <row r="572" ht="12.75">
      <c r="E572" s="22"/>
    </row>
    <row r="573" ht="12.75">
      <c r="E573" s="22"/>
    </row>
    <row r="574" ht="12.75">
      <c r="E574" s="22"/>
    </row>
    <row r="575" ht="12.75">
      <c r="E575" s="22"/>
    </row>
    <row r="576" ht="12.75">
      <c r="E576" s="22"/>
    </row>
    <row r="577" ht="12.75">
      <c r="E577" s="22"/>
    </row>
    <row r="578" ht="12.75">
      <c r="E578" s="22"/>
    </row>
    <row r="579" ht="12.75">
      <c r="E579" s="22"/>
    </row>
    <row r="580" ht="12.75">
      <c r="E580" s="22"/>
    </row>
    <row r="581" ht="12.75">
      <c r="E581" s="22"/>
    </row>
    <row r="582" ht="12.75">
      <c r="E582" s="22"/>
    </row>
    <row r="583" ht="12.75">
      <c r="E583" s="22"/>
    </row>
    <row r="584" ht="12.75">
      <c r="E584" s="22"/>
    </row>
    <row r="585" ht="12.75">
      <c r="E585" s="22"/>
    </row>
    <row r="586" ht="12.75">
      <c r="E586" s="22"/>
    </row>
    <row r="587" ht="12.75">
      <c r="E587" s="22"/>
    </row>
    <row r="588" ht="12.75">
      <c r="E588" s="22"/>
    </row>
    <row r="589" ht="12.75">
      <c r="E589" s="22"/>
    </row>
    <row r="590" ht="12.75">
      <c r="E590" s="22"/>
    </row>
    <row r="591" ht="12.75">
      <c r="E591" s="22"/>
    </row>
    <row r="592" ht="12.75">
      <c r="E592" s="22"/>
    </row>
    <row r="593" ht="12.75">
      <c r="E593" s="22"/>
    </row>
    <row r="594" ht="12.75">
      <c r="E594" s="22"/>
    </row>
    <row r="595" ht="12.75">
      <c r="E595" s="22"/>
    </row>
    <row r="596" ht="12.75">
      <c r="E596" s="22"/>
    </row>
    <row r="597" ht="12.75">
      <c r="E597" s="22"/>
    </row>
    <row r="598" ht="12.75">
      <c r="E598" s="22"/>
    </row>
    <row r="599" ht="12.75">
      <c r="E599" s="22"/>
    </row>
    <row r="600" ht="12.75">
      <c r="E600" s="22"/>
    </row>
    <row r="601" ht="12.75">
      <c r="E601" s="22"/>
    </row>
    <row r="602" ht="12.75">
      <c r="E602" s="22"/>
    </row>
    <row r="603" ht="12.75">
      <c r="E603" s="22"/>
    </row>
    <row r="604" ht="12.75">
      <c r="E604" s="22"/>
    </row>
    <row r="605" ht="12.75">
      <c r="E605" s="22"/>
    </row>
    <row r="606" ht="12.75">
      <c r="E606" s="22"/>
    </row>
    <row r="607" ht="12.75">
      <c r="E607" s="22"/>
    </row>
    <row r="608" ht="12.75">
      <c r="E608" s="22"/>
    </row>
    <row r="609" ht="12.75">
      <c r="E609" s="22"/>
    </row>
    <row r="610" ht="12.75">
      <c r="E610" s="22"/>
    </row>
    <row r="611" ht="12.75">
      <c r="E611" s="22"/>
    </row>
    <row r="612" ht="12.75">
      <c r="E612" s="22"/>
    </row>
    <row r="613" ht="12.75">
      <c r="E613" s="22"/>
    </row>
    <row r="614" ht="12.75">
      <c r="E614" s="22"/>
    </row>
    <row r="615" ht="12.75">
      <c r="E615" s="22"/>
    </row>
    <row r="616" ht="12.75">
      <c r="E616" s="22"/>
    </row>
    <row r="617" ht="12.75">
      <c r="E617" s="22"/>
    </row>
    <row r="618" ht="12.75">
      <c r="E618" s="22"/>
    </row>
    <row r="619" ht="12.75">
      <c r="E619" s="22"/>
    </row>
    <row r="620" ht="12.75">
      <c r="E620" s="22"/>
    </row>
    <row r="621" ht="12.75">
      <c r="E621" s="22"/>
    </row>
    <row r="622" ht="12.75">
      <c r="E622" s="22"/>
    </row>
    <row r="623" ht="12.75">
      <c r="E623" s="22"/>
    </row>
    <row r="624" ht="12.75">
      <c r="E624" s="22"/>
    </row>
    <row r="625" ht="12.75">
      <c r="E625" s="22"/>
    </row>
    <row r="626" ht="12.75">
      <c r="E626" s="22"/>
    </row>
    <row r="627" ht="12.75">
      <c r="E627" s="22"/>
    </row>
    <row r="628" ht="12.75">
      <c r="E628" s="22"/>
    </row>
    <row r="629" ht="12.75">
      <c r="E629" s="22"/>
    </row>
    <row r="630" ht="12.75">
      <c r="E630" s="22"/>
    </row>
    <row r="631" ht="12.75">
      <c r="E631" s="22"/>
    </row>
    <row r="632" ht="12.75">
      <c r="E632" s="22"/>
    </row>
    <row r="633" ht="12.75">
      <c r="E633" s="22"/>
    </row>
    <row r="634" ht="12.75">
      <c r="E634" s="22"/>
    </row>
    <row r="635" ht="12.75">
      <c r="E635" s="22"/>
    </row>
    <row r="636" ht="12.75">
      <c r="E636" s="22"/>
    </row>
    <row r="637" ht="12.75">
      <c r="E637" s="22"/>
    </row>
    <row r="638" ht="12.75">
      <c r="E638" s="22"/>
    </row>
    <row r="639" ht="12.75">
      <c r="E639" s="22"/>
    </row>
    <row r="640" ht="12.75">
      <c r="E640" s="22"/>
    </row>
    <row r="641" ht="12.75">
      <c r="E641" s="22"/>
    </row>
    <row r="642" ht="12.75">
      <c r="E642" s="22"/>
    </row>
    <row r="643" ht="12.75">
      <c r="E643" s="22"/>
    </row>
    <row r="644" ht="12.75">
      <c r="E644" s="22"/>
    </row>
    <row r="645" ht="12.75">
      <c r="E645" s="22"/>
    </row>
    <row r="646" ht="12.75">
      <c r="E646" s="22"/>
    </row>
    <row r="647" ht="12.75">
      <c r="E647" s="22"/>
    </row>
    <row r="648" ht="12.75">
      <c r="E648" s="22"/>
    </row>
    <row r="649" ht="12.75">
      <c r="E649" s="22"/>
    </row>
    <row r="650" ht="12.75">
      <c r="E650" s="22"/>
    </row>
    <row r="651" ht="12.75">
      <c r="E651" s="22"/>
    </row>
    <row r="652" ht="12.75">
      <c r="E652" s="22"/>
    </row>
    <row r="653" ht="12.75">
      <c r="E653" s="22"/>
    </row>
    <row r="654" ht="12.75">
      <c r="E654" s="22"/>
    </row>
    <row r="655" ht="12.75">
      <c r="E655" s="22"/>
    </row>
    <row r="656" ht="12.75">
      <c r="E656" s="22"/>
    </row>
    <row r="657" ht="12.75">
      <c r="E657" s="22"/>
    </row>
    <row r="658" ht="12.75">
      <c r="E658" s="22"/>
    </row>
    <row r="659" ht="12.75">
      <c r="E659" s="22"/>
    </row>
    <row r="660" ht="12.75">
      <c r="E660" s="22"/>
    </row>
    <row r="661" ht="12.75">
      <c r="E661" s="22"/>
    </row>
    <row r="662" ht="12.75">
      <c r="E662" s="22"/>
    </row>
    <row r="663" ht="12.75">
      <c r="E663" s="22"/>
    </row>
    <row r="664" ht="12.75">
      <c r="E664" s="22"/>
    </row>
    <row r="665" ht="12.75">
      <c r="E665" s="22"/>
    </row>
    <row r="666" ht="12.75">
      <c r="E666" s="22"/>
    </row>
    <row r="667" ht="12.75">
      <c r="E667" s="22"/>
    </row>
    <row r="668" ht="12.75">
      <c r="E668" s="22"/>
    </row>
    <row r="669" ht="12.75">
      <c r="E669" s="22"/>
    </row>
    <row r="670" ht="12.75">
      <c r="E670" s="22"/>
    </row>
    <row r="671" ht="12.75">
      <c r="E671" s="22"/>
    </row>
    <row r="672" ht="12.75">
      <c r="E672" s="22"/>
    </row>
    <row r="673" ht="12.75">
      <c r="E673" s="22"/>
    </row>
    <row r="674" ht="12.75">
      <c r="E674" s="22"/>
    </row>
    <row r="675" ht="12.75">
      <c r="E675" s="22"/>
    </row>
    <row r="676" ht="12.75">
      <c r="E676" s="22"/>
    </row>
    <row r="677" ht="12.75">
      <c r="E677" s="22"/>
    </row>
    <row r="678" ht="12.75">
      <c r="E678" s="22"/>
    </row>
    <row r="679" ht="12.75">
      <c r="E679" s="22"/>
    </row>
    <row r="680" ht="12.75">
      <c r="E680" s="22"/>
    </row>
    <row r="681" ht="12.75">
      <c r="E681" s="22"/>
    </row>
    <row r="682" ht="12.75">
      <c r="E682" s="22"/>
    </row>
    <row r="683" ht="12.75">
      <c r="E683" s="22"/>
    </row>
    <row r="684" ht="12.75">
      <c r="E684" s="22"/>
    </row>
    <row r="685" ht="12.75">
      <c r="E685" s="22"/>
    </row>
    <row r="686" ht="12.75">
      <c r="E686" s="22"/>
    </row>
    <row r="687" ht="12.75">
      <c r="E687" s="22"/>
    </row>
    <row r="688" ht="12.75">
      <c r="E688" s="22"/>
    </row>
    <row r="689" ht="12.75">
      <c r="E689" s="22"/>
    </row>
    <row r="690" ht="12.75">
      <c r="E690" s="22"/>
    </row>
    <row r="691" ht="12.75">
      <c r="E691" s="22"/>
    </row>
    <row r="692" ht="12.75">
      <c r="E692" s="22"/>
    </row>
    <row r="693" ht="12.75">
      <c r="E693" s="22"/>
    </row>
    <row r="694" ht="12.75">
      <c r="E694" s="22"/>
    </row>
    <row r="695" ht="12.75">
      <c r="E695" s="22"/>
    </row>
    <row r="696" ht="12.75">
      <c r="E696" s="22"/>
    </row>
    <row r="697" ht="12.75">
      <c r="E697" s="22"/>
    </row>
    <row r="698" ht="12.75">
      <c r="E698" s="22"/>
    </row>
    <row r="699" ht="12.75">
      <c r="E699" s="22"/>
    </row>
    <row r="700" ht="12.75">
      <c r="E700" s="22"/>
    </row>
    <row r="701" ht="12.75">
      <c r="E701" s="22"/>
    </row>
    <row r="702" ht="12.75">
      <c r="E702" s="22"/>
    </row>
    <row r="703" ht="12.75">
      <c r="E703" s="22"/>
    </row>
    <row r="704" ht="12.75">
      <c r="E704" s="22"/>
    </row>
    <row r="705" ht="12.75">
      <c r="E705" s="22"/>
    </row>
    <row r="706" ht="12.75">
      <c r="E706" s="22"/>
    </row>
    <row r="707" ht="12.75">
      <c r="E707" s="22"/>
    </row>
    <row r="708" ht="12.75">
      <c r="E708" s="22"/>
    </row>
    <row r="709" ht="12.75">
      <c r="E709" s="22"/>
    </row>
    <row r="710" ht="12.75">
      <c r="E710" s="22"/>
    </row>
    <row r="711" ht="12.75">
      <c r="E711" s="22"/>
    </row>
    <row r="712" ht="12.75">
      <c r="E712" s="22"/>
    </row>
    <row r="713" ht="12.75">
      <c r="E713" s="22"/>
    </row>
    <row r="714" ht="12.75">
      <c r="E714" s="22"/>
    </row>
    <row r="715" ht="12.75">
      <c r="E715" s="22"/>
    </row>
    <row r="716" ht="12.75">
      <c r="E716" s="22"/>
    </row>
    <row r="717" ht="12.75">
      <c r="E717" s="22"/>
    </row>
    <row r="718" ht="12.75">
      <c r="E718" s="22"/>
    </row>
    <row r="719" ht="12.75">
      <c r="E719" s="22"/>
    </row>
    <row r="720" ht="12.75">
      <c r="E720" s="22"/>
    </row>
    <row r="721" ht="12.75">
      <c r="E721" s="22"/>
    </row>
    <row r="722" ht="12.75">
      <c r="E722" s="22"/>
    </row>
    <row r="723" ht="12.75">
      <c r="E723" s="22"/>
    </row>
    <row r="724" ht="12.75">
      <c r="E724" s="22"/>
    </row>
    <row r="725" ht="12.75">
      <c r="E725" s="22"/>
    </row>
    <row r="726" ht="12.75">
      <c r="E726" s="22"/>
    </row>
    <row r="727" ht="12.75">
      <c r="E727" s="22"/>
    </row>
    <row r="728" ht="12.75">
      <c r="E728" s="22"/>
    </row>
    <row r="729" ht="12.75">
      <c r="E729" s="22"/>
    </row>
    <row r="730" ht="12.75">
      <c r="E730" s="22"/>
    </row>
    <row r="731" ht="12.75">
      <c r="E731" s="22"/>
    </row>
    <row r="732" ht="12.75">
      <c r="E732" s="22"/>
    </row>
    <row r="733" ht="12.75">
      <c r="E733" s="22"/>
    </row>
    <row r="734" ht="12.75">
      <c r="E734" s="22"/>
    </row>
    <row r="735" ht="12.75">
      <c r="E735" s="22"/>
    </row>
    <row r="736" ht="12.75">
      <c r="E736" s="22"/>
    </row>
    <row r="737" ht="12.75">
      <c r="E737" s="22"/>
    </row>
    <row r="738" ht="12.75">
      <c r="E738" s="22"/>
    </row>
    <row r="739" ht="12.75">
      <c r="E739" s="22"/>
    </row>
    <row r="740" ht="12.75">
      <c r="E740" s="22"/>
    </row>
    <row r="741" ht="12.75">
      <c r="E741" s="22"/>
    </row>
    <row r="742" ht="12.75">
      <c r="E742" s="22"/>
    </row>
    <row r="743" ht="12.75">
      <c r="E743" s="22"/>
    </row>
    <row r="744" ht="12.75">
      <c r="E744" s="22"/>
    </row>
    <row r="745" ht="12.75">
      <c r="E745" s="22"/>
    </row>
    <row r="746" ht="12.75">
      <c r="E746" s="22"/>
    </row>
    <row r="747" ht="12.75">
      <c r="E747" s="22"/>
    </row>
    <row r="748" ht="12.75">
      <c r="E748" s="22"/>
    </row>
    <row r="749" ht="12.75">
      <c r="E749" s="22"/>
    </row>
    <row r="750" ht="12.75">
      <c r="E750" s="22"/>
    </row>
    <row r="751" ht="12.75">
      <c r="E751" s="22"/>
    </row>
    <row r="752" ht="12.75">
      <c r="E752" s="22"/>
    </row>
    <row r="753" ht="12.75">
      <c r="E753" s="22"/>
    </row>
    <row r="754" ht="12.75">
      <c r="E754" s="22"/>
    </row>
    <row r="755" ht="12.75">
      <c r="E755" s="22"/>
    </row>
    <row r="756" ht="12.75">
      <c r="E756" s="22"/>
    </row>
    <row r="757" ht="12.75">
      <c r="E757" s="22"/>
    </row>
    <row r="758" ht="12.75">
      <c r="E758" s="22"/>
    </row>
    <row r="759" ht="12.75">
      <c r="E759" s="22"/>
    </row>
    <row r="760" ht="12.75">
      <c r="E760" s="22"/>
    </row>
    <row r="761" ht="12.75">
      <c r="E761" s="22"/>
    </row>
    <row r="762" ht="12.75">
      <c r="E762" s="22"/>
    </row>
    <row r="763" ht="12.75">
      <c r="E763" s="22"/>
    </row>
    <row r="764" ht="12.75">
      <c r="E764" s="22"/>
    </row>
    <row r="765" ht="12.75">
      <c r="E765" s="22"/>
    </row>
    <row r="766" ht="12.75">
      <c r="E766" s="22"/>
    </row>
    <row r="767" ht="12.75">
      <c r="E767" s="22"/>
    </row>
    <row r="768" ht="12.75">
      <c r="E768" s="22"/>
    </row>
    <row r="769" ht="12.75">
      <c r="E769" s="22"/>
    </row>
    <row r="770" ht="12.75">
      <c r="E770" s="22"/>
    </row>
    <row r="771" ht="12.75">
      <c r="E771" s="22"/>
    </row>
    <row r="772" ht="12.75">
      <c r="E772" s="22"/>
    </row>
    <row r="773" ht="12.75">
      <c r="E773" s="22"/>
    </row>
    <row r="774" ht="12.75">
      <c r="E774" s="22"/>
    </row>
    <row r="775" ht="12.75">
      <c r="E775" s="22"/>
    </row>
    <row r="776" ht="12.75">
      <c r="E776" s="22"/>
    </row>
    <row r="777" ht="12.75">
      <c r="E777" s="22"/>
    </row>
    <row r="778" ht="12.75">
      <c r="E778" s="22"/>
    </row>
    <row r="779" ht="12.75">
      <c r="E779" s="22"/>
    </row>
    <row r="780" ht="12.75">
      <c r="E780" s="22"/>
    </row>
    <row r="781" ht="12.75">
      <c r="E781" s="22"/>
    </row>
    <row r="782" ht="12.75">
      <c r="E782" s="22"/>
    </row>
    <row r="783" ht="12.75">
      <c r="E783" s="22"/>
    </row>
    <row r="784" ht="12.75">
      <c r="E784" s="22"/>
    </row>
    <row r="785" ht="12.75">
      <c r="E785" s="22"/>
    </row>
    <row r="786" ht="12.75">
      <c r="E786" s="22"/>
    </row>
    <row r="787" ht="12.75">
      <c r="E787" s="22"/>
    </row>
    <row r="788" ht="12.75">
      <c r="E788" s="22"/>
    </row>
    <row r="789" ht="12.75">
      <c r="E789" s="22"/>
    </row>
    <row r="790" ht="12.75">
      <c r="E790" s="22"/>
    </row>
    <row r="791" ht="12.75">
      <c r="E791" s="22"/>
    </row>
    <row r="792" ht="12.75">
      <c r="E792" s="22"/>
    </row>
    <row r="793" ht="12.75">
      <c r="E793" s="22"/>
    </row>
    <row r="794" ht="12.75">
      <c r="E794" s="22"/>
    </row>
    <row r="795" ht="12.75">
      <c r="E795" s="22"/>
    </row>
    <row r="796" ht="12.75">
      <c r="E796" s="22"/>
    </row>
    <row r="797" ht="12.75">
      <c r="E797" s="22"/>
    </row>
  </sheetData>
  <mergeCells count="4">
    <mergeCell ref="A1:G1"/>
    <mergeCell ref="A3:G3"/>
    <mergeCell ref="A4:G4"/>
    <mergeCell ref="A2:G2"/>
  </mergeCells>
  <printOptions/>
  <pageMargins left="0.9055118110236221" right="0.35433070866141736" top="0.7480314960629921" bottom="0.5118110236220472" header="0.5118110236220472" footer="0.5118110236220472"/>
  <pageSetup orientation="portrait" paperSize="9" r:id="rId1"/>
  <headerFooter alignWithMargins="0">
    <oddFooter>&amp;C&amp;"Times New Roman,Regular"1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8">
      <selection activeCell="F38" sqref="F38"/>
    </sheetView>
  </sheetViews>
  <sheetFormatPr defaultColWidth="9.140625" defaultRowHeight="12.75"/>
  <cols>
    <col min="1" max="1" width="28.28125" style="2" customWidth="1"/>
    <col min="2" max="2" width="11.57421875" style="2" customWidth="1"/>
    <col min="3" max="3" width="2.7109375" style="2" customWidth="1"/>
    <col min="4" max="4" width="12.7109375" style="2" customWidth="1"/>
    <col min="5" max="5" width="4.7109375" style="2" customWidth="1"/>
    <col min="6" max="6" width="11.57421875" style="2" customWidth="1"/>
    <col min="7" max="7" width="2.7109375" style="2" customWidth="1"/>
    <col min="8" max="8" width="13.140625" style="2" customWidth="1"/>
    <col min="9" max="16384" width="9.140625" style="2" customWidth="1"/>
  </cols>
  <sheetData>
    <row r="1" spans="1:8" ht="15.75" customHeight="1">
      <c r="A1" s="74" t="s">
        <v>96</v>
      </c>
      <c r="B1" s="74"/>
      <c r="C1" s="74"/>
      <c r="D1" s="74"/>
      <c r="E1" s="74"/>
      <c r="F1" s="74"/>
      <c r="G1" s="74"/>
      <c r="H1" s="74"/>
    </row>
    <row r="2" spans="1:8" ht="15.75" customHeight="1">
      <c r="A2" s="74" t="s">
        <v>95</v>
      </c>
      <c r="B2" s="74"/>
      <c r="C2" s="74"/>
      <c r="D2" s="74"/>
      <c r="E2" s="74"/>
      <c r="F2" s="74"/>
      <c r="G2" s="74"/>
      <c r="H2" s="74"/>
    </row>
    <row r="3" spans="1:8" ht="14.25">
      <c r="A3" s="75" t="s">
        <v>22</v>
      </c>
      <c r="B3" s="75"/>
      <c r="C3" s="75"/>
      <c r="D3" s="75"/>
      <c r="E3" s="75"/>
      <c r="F3" s="75"/>
      <c r="G3" s="75"/>
      <c r="H3" s="75"/>
    </row>
    <row r="4" spans="1:8" ht="14.25">
      <c r="A4" s="75" t="s">
        <v>4</v>
      </c>
      <c r="B4" s="75"/>
      <c r="C4" s="75"/>
      <c r="D4" s="75"/>
      <c r="E4" s="75"/>
      <c r="F4" s="75"/>
      <c r="G4" s="75"/>
      <c r="H4" s="75"/>
    </row>
    <row r="5" spans="1:8" ht="12.75" customHeight="1" thickBot="1">
      <c r="A5" s="16"/>
      <c r="B5" s="16"/>
      <c r="C5" s="16"/>
      <c r="D5" s="16"/>
      <c r="E5" s="16"/>
      <c r="F5" s="16"/>
      <c r="G5" s="16"/>
      <c r="H5" s="16"/>
    </row>
    <row r="6" spans="1:8" ht="6.75" customHeight="1">
      <c r="A6" s="17"/>
      <c r="B6" s="17"/>
      <c r="C6" s="17"/>
      <c r="D6" s="17"/>
      <c r="E6" s="17"/>
      <c r="F6" s="15"/>
      <c r="G6" s="15"/>
      <c r="H6" s="15"/>
    </row>
    <row r="7" spans="1:8" ht="12.75" customHeight="1">
      <c r="A7" s="18" t="s">
        <v>99</v>
      </c>
      <c r="B7" s="17"/>
      <c r="C7" s="17"/>
      <c r="D7" s="17"/>
      <c r="E7" s="17"/>
      <c r="F7" s="15"/>
      <c r="G7" s="15"/>
      <c r="H7" s="15"/>
    </row>
    <row r="8" spans="1:8" ht="6" customHeight="1" thickBot="1">
      <c r="A8" s="16"/>
      <c r="B8" s="16"/>
      <c r="C8" s="16"/>
      <c r="D8" s="16"/>
      <c r="E8" s="16"/>
      <c r="F8" s="16"/>
      <c r="G8" s="16"/>
      <c r="H8" s="16"/>
    </row>
    <row r="9" spans="1:8" ht="15">
      <c r="A9" s="15"/>
      <c r="B9" s="15"/>
      <c r="C9" s="15"/>
      <c r="D9" s="15"/>
      <c r="E9" s="15"/>
      <c r="F9" s="15"/>
      <c r="G9" s="15"/>
      <c r="H9" s="15"/>
    </row>
    <row r="10" spans="1:8" ht="15">
      <c r="A10" s="19" t="s">
        <v>25</v>
      </c>
      <c r="B10" s="15"/>
      <c r="C10" s="15"/>
      <c r="D10" s="15"/>
      <c r="E10" s="15"/>
      <c r="F10" s="15"/>
      <c r="G10" s="15"/>
      <c r="H10" s="15"/>
    </row>
    <row r="12" spans="2:8" s="8" customFormat="1" ht="12.75">
      <c r="B12" s="76" t="s">
        <v>5</v>
      </c>
      <c r="C12" s="76"/>
      <c r="D12" s="76"/>
      <c r="E12" s="20"/>
      <c r="F12" s="76" t="s">
        <v>6</v>
      </c>
      <c r="G12" s="76"/>
      <c r="H12" s="76"/>
    </row>
    <row r="13" spans="2:8" s="1" customFormat="1" ht="12.75">
      <c r="B13" s="1" t="s">
        <v>51</v>
      </c>
      <c r="D13" s="1" t="s">
        <v>54</v>
      </c>
      <c r="F13" s="1" t="s">
        <v>51</v>
      </c>
      <c r="H13" s="1" t="s">
        <v>54</v>
      </c>
    </row>
    <row r="14" spans="2:8" s="1" customFormat="1" ht="12.75">
      <c r="B14" s="1" t="s">
        <v>52</v>
      </c>
      <c r="D14" s="1" t="s">
        <v>55</v>
      </c>
      <c r="F14" s="1" t="s">
        <v>52</v>
      </c>
      <c r="H14" s="1" t="s">
        <v>55</v>
      </c>
    </row>
    <row r="15" spans="2:8" s="1" customFormat="1" ht="12.75">
      <c r="B15" s="1" t="s">
        <v>53</v>
      </c>
      <c r="D15" s="1" t="s">
        <v>53</v>
      </c>
      <c r="F15" s="1" t="s">
        <v>56</v>
      </c>
      <c r="H15" s="1" t="s">
        <v>57</v>
      </c>
    </row>
    <row r="16" spans="2:8" s="1" customFormat="1" ht="12.75">
      <c r="B16" s="6" t="s">
        <v>98</v>
      </c>
      <c r="C16" s="7"/>
      <c r="D16" s="6" t="s">
        <v>87</v>
      </c>
      <c r="E16" s="7"/>
      <c r="F16" s="6" t="str">
        <f>+B16</f>
        <v>31 Dec 2004</v>
      </c>
      <c r="G16" s="7"/>
      <c r="H16" s="6" t="str">
        <f>+D16</f>
        <v>31 Dec 2003</v>
      </c>
    </row>
    <row r="17" spans="1:8" s="1" customFormat="1" ht="12.75">
      <c r="A17" s="2"/>
      <c r="B17" s="1" t="s">
        <v>0</v>
      </c>
      <c r="D17" s="1" t="s">
        <v>0</v>
      </c>
      <c r="F17" s="1" t="s">
        <v>0</v>
      </c>
      <c r="H17" s="1" t="s">
        <v>0</v>
      </c>
    </row>
    <row r="18" s="1" customFormat="1" ht="12.75">
      <c r="A18" s="2"/>
    </row>
    <row r="19" spans="1:8" ht="12.75">
      <c r="A19" s="2" t="s">
        <v>1</v>
      </c>
      <c r="B19" s="12">
        <f>+F19-25489</f>
        <v>11849</v>
      </c>
      <c r="D19" s="12">
        <f>+H19-32921</f>
        <v>15336</v>
      </c>
      <c r="F19" s="12">
        <v>37338</v>
      </c>
      <c r="H19" s="12">
        <v>48257</v>
      </c>
    </row>
    <row r="20" spans="1:8" s="8" customFormat="1" ht="12.75">
      <c r="A20" s="2" t="s">
        <v>35</v>
      </c>
      <c r="B20" s="14">
        <f>+F20-200</f>
        <v>96</v>
      </c>
      <c r="C20" s="4"/>
      <c r="D20" s="41">
        <f>+H20-222</f>
        <v>-27</v>
      </c>
      <c r="E20" s="4"/>
      <c r="F20" s="14">
        <v>296</v>
      </c>
      <c r="G20" s="4"/>
      <c r="H20" s="10">
        <v>195</v>
      </c>
    </row>
    <row r="21" ht="12.75">
      <c r="D21" s="12"/>
    </row>
    <row r="23" spans="1:8" ht="12.75">
      <c r="A23" s="8" t="s">
        <v>60</v>
      </c>
      <c r="B23" s="21">
        <f>+F23--4455</f>
        <v>1461</v>
      </c>
      <c r="C23" s="22"/>
      <c r="D23" s="21">
        <f>+H23--3348</f>
        <v>68</v>
      </c>
      <c r="E23" s="22"/>
      <c r="F23" s="21">
        <v>-2994</v>
      </c>
      <c r="G23" s="22"/>
      <c r="H23" s="21">
        <f>-3329+49</f>
        <v>-3280</v>
      </c>
    </row>
    <row r="24" spans="2:8" ht="12.75">
      <c r="B24" s="23"/>
      <c r="D24" s="23"/>
      <c r="F24" s="23"/>
      <c r="H24" s="23"/>
    </row>
    <row r="25" spans="1:8" ht="12.75">
      <c r="A25" s="2" t="s">
        <v>26</v>
      </c>
      <c r="B25" s="21">
        <f>+F25--334</f>
        <v>-172</v>
      </c>
      <c r="C25" s="22"/>
      <c r="D25" s="21">
        <f>+H25--1015</f>
        <v>-408</v>
      </c>
      <c r="E25" s="22"/>
      <c r="F25" s="21">
        <v>-506</v>
      </c>
      <c r="G25" s="22"/>
      <c r="H25" s="21">
        <v>-1423</v>
      </c>
    </row>
    <row r="26" spans="2:8" ht="12.75">
      <c r="B26" s="23"/>
      <c r="D26" s="23"/>
      <c r="F26" s="23"/>
      <c r="H26" s="23"/>
    </row>
    <row r="27" spans="1:8" ht="12.75">
      <c r="A27" s="2" t="s">
        <v>27</v>
      </c>
      <c r="B27" s="14">
        <f>-B28</f>
        <v>0</v>
      </c>
      <c r="C27" s="3"/>
      <c r="D27" s="14">
        <f>+H27</f>
        <v>-124</v>
      </c>
      <c r="E27" s="3"/>
      <c r="F27" s="14">
        <v>0</v>
      </c>
      <c r="G27" s="3"/>
      <c r="H27" s="14">
        <v>-124</v>
      </c>
    </row>
    <row r="28" spans="2:8" ht="12.75">
      <c r="B28" s="23"/>
      <c r="D28" s="23"/>
      <c r="F28" s="23"/>
      <c r="H28" s="23"/>
    </row>
    <row r="29" spans="1:8" ht="12.75">
      <c r="A29" s="8" t="s">
        <v>36</v>
      </c>
      <c r="B29" s="24">
        <f>SUM(B23:B28)</f>
        <v>1289</v>
      </c>
      <c r="C29" s="25"/>
      <c r="D29" s="24">
        <f>SUM(D23:D28)</f>
        <v>-464</v>
      </c>
      <c r="E29" s="25"/>
      <c r="F29" s="24">
        <f>SUM(F23:F28)</f>
        <v>-3500</v>
      </c>
      <c r="G29" s="25"/>
      <c r="H29" s="24">
        <f>SUM(H23:H28)</f>
        <v>-4827</v>
      </c>
    </row>
    <row r="30" spans="2:8" ht="12.75">
      <c r="B30" s="26"/>
      <c r="C30" s="3"/>
      <c r="D30" s="26"/>
      <c r="E30" s="3"/>
      <c r="F30" s="26"/>
      <c r="G30" s="3"/>
      <c r="H30" s="26"/>
    </row>
    <row r="31" spans="1:8" ht="12.75">
      <c r="A31" s="2" t="s">
        <v>28</v>
      </c>
      <c r="B31" s="56">
        <f>+F31--7</f>
        <v>-209</v>
      </c>
      <c r="C31" s="3"/>
      <c r="D31" s="56">
        <f>+H31</f>
        <v>-27</v>
      </c>
      <c r="E31" s="3"/>
      <c r="F31" s="56">
        <v>-216</v>
      </c>
      <c r="G31" s="3"/>
      <c r="H31" s="56">
        <v>-27</v>
      </c>
    </row>
    <row r="32" spans="2:8" ht="12.75">
      <c r="B32" s="56"/>
      <c r="C32" s="3"/>
      <c r="D32" s="56"/>
      <c r="E32" s="3"/>
      <c r="F32" s="56"/>
      <c r="G32" s="3"/>
      <c r="H32" s="56"/>
    </row>
    <row r="33" spans="1:8" ht="12.75">
      <c r="A33" s="2" t="s">
        <v>59</v>
      </c>
      <c r="B33" s="56">
        <f>+F33</f>
        <v>1</v>
      </c>
      <c r="C33" s="3"/>
      <c r="D33" s="56">
        <f>+H33</f>
        <v>92</v>
      </c>
      <c r="E33" s="3"/>
      <c r="F33" s="56">
        <v>1</v>
      </c>
      <c r="G33" s="3"/>
      <c r="H33" s="56">
        <v>92</v>
      </c>
    </row>
    <row r="34" spans="2:8" ht="12.75">
      <c r="B34" s="57"/>
      <c r="D34" s="57"/>
      <c r="F34" s="57"/>
      <c r="H34" s="57"/>
    </row>
    <row r="35" spans="1:8" s="8" customFormat="1" ht="13.5" thickBot="1">
      <c r="A35" s="8" t="s">
        <v>37</v>
      </c>
      <c r="B35" s="27">
        <f>SUM(B29:B34)</f>
        <v>1081</v>
      </c>
      <c r="C35" s="46"/>
      <c r="D35" s="27">
        <f>SUM(D29:D34)</f>
        <v>-399</v>
      </c>
      <c r="E35" s="46"/>
      <c r="F35" s="27">
        <f>SUM(F29:F34)</f>
        <v>-3715</v>
      </c>
      <c r="G35" s="46"/>
      <c r="H35" s="27">
        <f>SUM(H29:H34)</f>
        <v>-4762</v>
      </c>
    </row>
    <row r="36" spans="1:4" s="8" customFormat="1" ht="13.5" thickTop="1">
      <c r="A36" s="2"/>
      <c r="B36" s="28"/>
      <c r="D36" s="28"/>
    </row>
    <row r="37" spans="1:8" s="8" customFormat="1" ht="12.75">
      <c r="A37" s="2" t="s">
        <v>2</v>
      </c>
      <c r="B37" s="29"/>
      <c r="D37" s="29"/>
      <c r="F37" s="4"/>
      <c r="H37" s="4"/>
    </row>
    <row r="38" spans="1:8" ht="12.75">
      <c r="A38" s="9" t="s">
        <v>3</v>
      </c>
      <c r="B38" s="58">
        <f>+B35/50354*100</f>
        <v>2.1468006513881717</v>
      </c>
      <c r="C38" s="31"/>
      <c r="D38" s="58">
        <f>+D35/23359*100</f>
        <v>-1.7081210668264908</v>
      </c>
      <c r="E38" s="31"/>
      <c r="F38" s="58">
        <f>+F35/48647*100</f>
        <v>-7.636647686393817</v>
      </c>
      <c r="G38" s="32"/>
      <c r="H38" s="58">
        <f>+H35/23359*100</f>
        <v>-20.38614666723747</v>
      </c>
    </row>
    <row r="39" spans="1:8" ht="12.75">
      <c r="A39" s="9" t="s">
        <v>63</v>
      </c>
      <c r="B39" s="47" t="s">
        <v>64</v>
      </c>
      <c r="C39" s="31"/>
      <c r="D39" s="47" t="s">
        <v>64</v>
      </c>
      <c r="E39" s="31"/>
      <c r="F39" s="47" t="s">
        <v>64</v>
      </c>
      <c r="G39" s="32"/>
      <c r="H39" s="47" t="s">
        <v>64</v>
      </c>
    </row>
    <row r="40" spans="1:8" ht="12.75">
      <c r="A40" s="9"/>
      <c r="B40" s="30"/>
      <c r="C40" s="31"/>
      <c r="D40" s="30"/>
      <c r="E40" s="31"/>
      <c r="F40" s="30"/>
      <c r="G40" s="32"/>
      <c r="H40" s="30"/>
    </row>
    <row r="41" ht="12.75">
      <c r="A41" s="9"/>
    </row>
    <row r="42" spans="2:8" ht="12.75" customHeight="1">
      <c r="B42" s="3"/>
      <c r="D42" s="3"/>
      <c r="F42" s="3"/>
      <c r="H42" s="3"/>
    </row>
    <row r="43" ht="12.75" customHeight="1">
      <c r="A43" s="2" t="s">
        <v>38</v>
      </c>
    </row>
    <row r="44" spans="1:8" ht="12.75" customHeight="1">
      <c r="A44" s="33" t="s">
        <v>93</v>
      </c>
      <c r="B44" s="3"/>
      <c r="D44" s="3"/>
      <c r="F44" s="3"/>
      <c r="H44" s="3"/>
    </row>
    <row r="45" ht="12.75" customHeight="1"/>
    <row r="46" ht="12.75" customHeight="1"/>
  </sheetData>
  <mergeCells count="6">
    <mergeCell ref="B12:D12"/>
    <mergeCell ref="F12:H12"/>
    <mergeCell ref="A1:H1"/>
    <mergeCell ref="A3:H3"/>
    <mergeCell ref="A4:H4"/>
    <mergeCell ref="A2:H2"/>
  </mergeCells>
  <printOptions/>
  <pageMargins left="0.9055118110236221" right="0.35433070866141736" top="0.7480314960629921" bottom="0.5118110236220472" header="0.5118110236220472" footer="0.5118110236220472"/>
  <pageSetup orientation="portrait" paperSize="9" r:id="rId1"/>
  <headerFooter alignWithMargins="0">
    <oddFooter>&amp;C&amp;"Times New Roman,Regular"2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3">
      <selection activeCell="F52" sqref="F52"/>
    </sheetView>
  </sheetViews>
  <sheetFormatPr defaultColWidth="9.140625" defaultRowHeight="12.75"/>
  <cols>
    <col min="1" max="1" width="33.7109375" style="2" customWidth="1"/>
    <col min="2" max="2" width="11.7109375" style="2" customWidth="1"/>
    <col min="3" max="3" width="6.8515625" style="2" customWidth="1"/>
    <col min="4" max="4" width="11.7109375" style="2" customWidth="1"/>
    <col min="5" max="5" width="6.8515625" style="2" customWidth="1"/>
    <col min="6" max="6" width="10.8515625" style="2" bestFit="1" customWidth="1"/>
    <col min="7" max="8" width="9.140625" style="2" customWidth="1"/>
    <col min="9" max="9" width="12.140625" style="2" customWidth="1"/>
    <col min="10" max="10" width="9.140625" style="2" customWidth="1"/>
    <col min="11" max="11" width="12.421875" style="2" bestFit="1" customWidth="1"/>
    <col min="12" max="12" width="9.140625" style="2" customWidth="1"/>
    <col min="13" max="13" width="9.8515625" style="2" bestFit="1" customWidth="1"/>
    <col min="14" max="16384" width="9.140625" style="2" customWidth="1"/>
  </cols>
  <sheetData>
    <row r="1" spans="1:6" ht="15.75">
      <c r="A1" s="74" t="s">
        <v>96</v>
      </c>
      <c r="B1" s="74"/>
      <c r="C1" s="74"/>
      <c r="D1" s="74"/>
      <c r="E1" s="74"/>
      <c r="F1" s="74"/>
    </row>
    <row r="2" spans="1:6" ht="15.75">
      <c r="A2" s="74" t="s">
        <v>95</v>
      </c>
      <c r="B2" s="74"/>
      <c r="C2" s="74"/>
      <c r="D2" s="74"/>
      <c r="E2" s="74"/>
      <c r="F2" s="74"/>
    </row>
    <row r="3" spans="1:6" ht="14.25">
      <c r="A3" s="75" t="s">
        <v>22</v>
      </c>
      <c r="B3" s="75"/>
      <c r="C3" s="75"/>
      <c r="D3" s="75"/>
      <c r="E3" s="75"/>
      <c r="F3" s="75"/>
    </row>
    <row r="4" spans="1:6" ht="14.25">
      <c r="A4" s="75" t="s">
        <v>4</v>
      </c>
      <c r="B4" s="75"/>
      <c r="C4" s="75"/>
      <c r="D4" s="75"/>
      <c r="E4" s="75"/>
      <c r="F4" s="75"/>
    </row>
    <row r="5" spans="1:6" ht="12.75" customHeight="1" thickBot="1">
      <c r="A5" s="16"/>
      <c r="B5" s="16"/>
      <c r="C5" s="16"/>
      <c r="D5" s="16"/>
      <c r="E5" s="16"/>
      <c r="F5" s="16"/>
    </row>
    <row r="6" spans="1:6" ht="6.75" customHeight="1">
      <c r="A6" s="17"/>
      <c r="B6" s="17"/>
      <c r="C6" s="17"/>
      <c r="D6" s="15"/>
      <c r="E6" s="15"/>
      <c r="F6" s="15"/>
    </row>
    <row r="7" spans="1:6" ht="12.75" customHeight="1">
      <c r="A7" s="18" t="s">
        <v>99</v>
      </c>
      <c r="B7" s="17"/>
      <c r="C7" s="17"/>
      <c r="D7" s="17"/>
      <c r="E7" s="17"/>
      <c r="F7" s="17"/>
    </row>
    <row r="8" spans="1:6" ht="6" customHeight="1" thickBot="1">
      <c r="A8" s="16"/>
      <c r="B8" s="16"/>
      <c r="C8" s="16"/>
      <c r="D8" s="16"/>
      <c r="E8" s="16"/>
      <c r="F8" s="16"/>
    </row>
    <row r="9" spans="1:6" ht="15">
      <c r="A9" s="15"/>
      <c r="B9" s="15"/>
      <c r="C9" s="15"/>
      <c r="D9" s="15"/>
      <c r="E9" s="15"/>
      <c r="F9" s="15"/>
    </row>
    <row r="10" spans="1:6" ht="15">
      <c r="A10" s="19" t="s">
        <v>24</v>
      </c>
      <c r="B10" s="15"/>
      <c r="C10" s="15"/>
      <c r="D10" s="15"/>
      <c r="E10" s="15"/>
      <c r="F10" s="15"/>
    </row>
    <row r="11" s="1" customFormat="1" ht="12.75">
      <c r="C11" s="7"/>
    </row>
    <row r="12" spans="2:6" ht="12.75">
      <c r="B12" s="38" t="s">
        <v>50</v>
      </c>
      <c r="C12" s="3"/>
      <c r="F12" s="38" t="s">
        <v>50</v>
      </c>
    </row>
    <row r="13" spans="2:6" ht="12.75">
      <c r="B13" s="39" t="s">
        <v>89</v>
      </c>
      <c r="C13" s="38"/>
      <c r="D13" s="1" t="s">
        <v>84</v>
      </c>
      <c r="E13" s="1"/>
      <c r="F13" s="55" t="s">
        <v>98</v>
      </c>
    </row>
    <row r="14" spans="2:6" ht="12.75">
      <c r="B14" s="38" t="s">
        <v>0</v>
      </c>
      <c r="C14" s="38"/>
      <c r="D14" s="38" t="s">
        <v>0</v>
      </c>
      <c r="E14" s="1"/>
      <c r="F14" s="38" t="s">
        <v>0</v>
      </c>
    </row>
    <row r="15" spans="2:6" ht="12.75">
      <c r="B15" s="48"/>
      <c r="C15" s="48"/>
      <c r="D15" s="49"/>
      <c r="E15" s="49"/>
      <c r="F15" s="49"/>
    </row>
    <row r="16" spans="1:6" ht="12.75">
      <c r="A16" s="2" t="s">
        <v>9</v>
      </c>
      <c r="B16" s="73">
        <f>+F36</f>
        <v>40192</v>
      </c>
      <c r="C16" s="49"/>
      <c r="D16" s="49">
        <v>10162</v>
      </c>
      <c r="E16" s="49"/>
      <c r="F16" s="50">
        <f>SUM(B16:E16)</f>
        <v>50354</v>
      </c>
    </row>
    <row r="17" spans="2:6" ht="12.75">
      <c r="B17" s="49"/>
      <c r="C17" s="49"/>
      <c r="D17" s="49"/>
      <c r="E17" s="49"/>
      <c r="F17" s="50"/>
    </row>
    <row r="18" spans="1:6" s="3" customFormat="1" ht="12.75">
      <c r="A18" s="3" t="s">
        <v>82</v>
      </c>
      <c r="B18" s="73">
        <f>+F38</f>
        <v>0</v>
      </c>
      <c r="C18" s="48"/>
      <c r="D18" s="48">
        <v>0</v>
      </c>
      <c r="E18" s="48"/>
      <c r="F18" s="50">
        <f>SUM(B18:E18)</f>
        <v>0</v>
      </c>
    </row>
    <row r="19" spans="2:6" s="3" customFormat="1" ht="12.75">
      <c r="B19" s="48"/>
      <c r="C19" s="48"/>
      <c r="D19" s="48"/>
      <c r="E19" s="48"/>
      <c r="F19" s="50"/>
    </row>
    <row r="20" spans="1:6" s="3" customFormat="1" ht="12.75">
      <c r="A20" s="3" t="s">
        <v>39</v>
      </c>
      <c r="B20" s="73">
        <f>+F40</f>
        <v>706</v>
      </c>
      <c r="C20" s="48"/>
      <c r="D20" s="51">
        <f>F20-B20</f>
        <v>143</v>
      </c>
      <c r="E20" s="48"/>
      <c r="F20" s="49">
        <f>849</f>
        <v>849</v>
      </c>
    </row>
    <row r="21" spans="2:6" s="3" customFormat="1" ht="12.75">
      <c r="B21" s="48"/>
      <c r="C21" s="48"/>
      <c r="D21" s="51"/>
      <c r="E21" s="48"/>
      <c r="F21" s="49"/>
    </row>
    <row r="22" spans="1:6" s="3" customFormat="1" ht="12.75">
      <c r="A22" s="3" t="s">
        <v>90</v>
      </c>
      <c r="B22" s="73">
        <f>+F42</f>
        <v>488</v>
      </c>
      <c r="C22" s="48"/>
      <c r="D22" s="51">
        <v>0</v>
      </c>
      <c r="E22" s="48"/>
      <c r="F22" s="50">
        <f>SUM(B22:E22)</f>
        <v>488</v>
      </c>
    </row>
    <row r="23" spans="2:6" s="3" customFormat="1" ht="12.75">
      <c r="B23" s="48"/>
      <c r="C23" s="48"/>
      <c r="D23" s="48"/>
      <c r="E23" s="48"/>
      <c r="F23" s="50"/>
    </row>
    <row r="24" spans="1:6" s="3" customFormat="1" ht="12.75">
      <c r="A24" s="3" t="s">
        <v>7</v>
      </c>
      <c r="B24" s="73">
        <f>+F44</f>
        <v>100</v>
      </c>
      <c r="C24" s="48"/>
      <c r="D24" s="48">
        <v>0</v>
      </c>
      <c r="E24" s="48"/>
      <c r="F24" s="50">
        <f>SUM(B24:E24)</f>
        <v>100</v>
      </c>
    </row>
    <row r="25" spans="2:6" s="3" customFormat="1" ht="12.75">
      <c r="B25" s="48"/>
      <c r="C25" s="48"/>
      <c r="D25" s="48"/>
      <c r="E25" s="48"/>
      <c r="F25" s="50"/>
    </row>
    <row r="26" spans="1:6" s="3" customFormat="1" ht="12.75">
      <c r="A26" s="3" t="s">
        <v>83</v>
      </c>
      <c r="B26" s="73">
        <f>+F46</f>
        <v>-25454</v>
      </c>
      <c r="C26" s="48"/>
      <c r="D26" s="52">
        <f>Income!F35</f>
        <v>-3715</v>
      </c>
      <c r="E26" s="48"/>
      <c r="F26" s="50">
        <f>SUM(B26:E26)</f>
        <v>-29169</v>
      </c>
    </row>
    <row r="27" spans="2:6" s="3" customFormat="1" ht="12.75">
      <c r="B27" s="48"/>
      <c r="C27" s="48"/>
      <c r="D27" s="48"/>
      <c r="E27" s="48"/>
      <c r="F27" s="50"/>
    </row>
    <row r="28" spans="1:6" s="3" customFormat="1" ht="13.5" thickBot="1">
      <c r="A28" s="4" t="s">
        <v>8</v>
      </c>
      <c r="B28" s="53">
        <f>SUM(B16:B27)</f>
        <v>16032</v>
      </c>
      <c r="C28" s="48"/>
      <c r="D28" s="53">
        <f>SUM(D16:D27)</f>
        <v>6590</v>
      </c>
      <c r="E28" s="48"/>
      <c r="F28" s="54">
        <f>SUM(F16:F27)</f>
        <v>22622</v>
      </c>
    </row>
    <row r="29" spans="2:6" s="3" customFormat="1" ht="13.5" thickTop="1">
      <c r="B29" s="48"/>
      <c r="C29" s="48"/>
      <c r="D29" s="48"/>
      <c r="E29" s="48"/>
      <c r="F29" s="48"/>
    </row>
    <row r="30" spans="2:6" s="3" customFormat="1" ht="12.75">
      <c r="B30" s="48"/>
      <c r="C30" s="48"/>
      <c r="D30" s="48"/>
      <c r="E30" s="48"/>
      <c r="F30" s="48"/>
    </row>
    <row r="31" spans="1:6" s="3" customFormat="1" ht="12.75">
      <c r="A31" s="4"/>
      <c r="B31" s="48"/>
      <c r="C31" s="48"/>
      <c r="D31" s="48"/>
      <c r="E31" s="48"/>
      <c r="F31" s="48"/>
    </row>
    <row r="32" spans="1:6" s="3" customFormat="1" ht="12.75">
      <c r="A32" s="4"/>
      <c r="B32" s="38" t="s">
        <v>50</v>
      </c>
      <c r="C32" s="48"/>
      <c r="D32" s="48"/>
      <c r="E32" s="48"/>
      <c r="F32" s="38" t="s">
        <v>50</v>
      </c>
    </row>
    <row r="33" spans="1:6" s="3" customFormat="1" ht="12.75">
      <c r="A33" s="2"/>
      <c r="B33" s="39" t="s">
        <v>85</v>
      </c>
      <c r="C33" s="38"/>
      <c r="D33" s="1" t="s">
        <v>84</v>
      </c>
      <c r="E33" s="1"/>
      <c r="F33" s="55" t="s">
        <v>87</v>
      </c>
    </row>
    <row r="34" spans="1:6" s="3" customFormat="1" ht="12.75">
      <c r="A34" s="2"/>
      <c r="B34" s="38" t="s">
        <v>0</v>
      </c>
      <c r="C34" s="38"/>
      <c r="D34" s="38" t="s">
        <v>0</v>
      </c>
      <c r="E34" s="1"/>
      <c r="F34" s="38" t="s">
        <v>0</v>
      </c>
    </row>
    <row r="35" spans="1:6" s="3" customFormat="1" ht="12.75">
      <c r="A35" s="2"/>
      <c r="B35" s="48"/>
      <c r="C35" s="48"/>
      <c r="D35" s="49"/>
      <c r="E35" s="49"/>
      <c r="F35" s="49"/>
    </row>
    <row r="36" spans="1:6" s="3" customFormat="1" ht="12.75">
      <c r="A36" s="2" t="s">
        <v>9</v>
      </c>
      <c r="B36" s="49">
        <v>19999</v>
      </c>
      <c r="C36" s="49"/>
      <c r="D36" s="49">
        <v>20193</v>
      </c>
      <c r="E36" s="49"/>
      <c r="F36" s="50">
        <f>SUM(B36:E36)</f>
        <v>40192</v>
      </c>
    </row>
    <row r="37" spans="1:6" s="3" customFormat="1" ht="12.75">
      <c r="A37" s="2"/>
      <c r="B37" s="49"/>
      <c r="C37" s="49"/>
      <c r="D37" s="49"/>
      <c r="E37" s="49"/>
      <c r="F37" s="50"/>
    </row>
    <row r="38" spans="1:6" s="3" customFormat="1" ht="12.75">
      <c r="A38" s="3" t="s">
        <v>82</v>
      </c>
      <c r="B38" s="48">
        <v>0</v>
      </c>
      <c r="C38" s="48"/>
      <c r="D38" s="48">
        <v>0</v>
      </c>
      <c r="E38" s="48"/>
      <c r="F38" s="50">
        <f>SUM(B38:E38)</f>
        <v>0</v>
      </c>
    </row>
    <row r="39" spans="2:6" s="3" customFormat="1" ht="12.75">
      <c r="B39" s="48"/>
      <c r="C39" s="48"/>
      <c r="D39" s="48"/>
      <c r="E39" s="48"/>
      <c r="F39" s="50"/>
    </row>
    <row r="40" spans="1:6" s="3" customFormat="1" ht="12.75">
      <c r="A40" s="3" t="s">
        <v>39</v>
      </c>
      <c r="B40" s="48">
        <v>613</v>
      </c>
      <c r="C40" s="48"/>
      <c r="D40" s="48">
        <v>93</v>
      </c>
      <c r="E40" s="48"/>
      <c r="F40" s="50">
        <f>SUM(B40:E40)</f>
        <v>706</v>
      </c>
    </row>
    <row r="41" spans="2:6" s="3" customFormat="1" ht="12.75">
      <c r="B41" s="48"/>
      <c r="C41" s="48"/>
      <c r="D41" s="48"/>
      <c r="E41" s="48"/>
      <c r="F41" s="50"/>
    </row>
    <row r="42" spans="1:6" s="3" customFormat="1" ht="12.75">
      <c r="A42" s="3" t="s">
        <v>90</v>
      </c>
      <c r="B42" s="48">
        <v>0</v>
      </c>
      <c r="C42" s="48"/>
      <c r="D42" s="48">
        <v>488</v>
      </c>
      <c r="E42" s="48"/>
      <c r="F42" s="50">
        <f>SUM(B42:E42)</f>
        <v>488</v>
      </c>
    </row>
    <row r="43" spans="2:6" s="3" customFormat="1" ht="12.75">
      <c r="B43" s="48"/>
      <c r="C43" s="48"/>
      <c r="D43" s="48"/>
      <c r="E43" s="48"/>
      <c r="F43" s="50"/>
    </row>
    <row r="44" spans="1:6" s="3" customFormat="1" ht="12.75">
      <c r="A44" s="3" t="s">
        <v>7</v>
      </c>
      <c r="B44" s="48">
        <v>4873</v>
      </c>
      <c r="C44" s="48"/>
      <c r="D44" s="48">
        <v>-4773</v>
      </c>
      <c r="E44" s="48"/>
      <c r="F44" s="50">
        <f>SUM(B44:E44)</f>
        <v>100</v>
      </c>
    </row>
    <row r="45" spans="2:6" s="3" customFormat="1" ht="12.75">
      <c r="B45" s="48"/>
      <c r="C45" s="48"/>
      <c r="D45" s="48"/>
      <c r="E45" s="48"/>
      <c r="F45" s="50"/>
    </row>
    <row r="46" spans="1:6" s="3" customFormat="1" ht="12.75">
      <c r="A46" s="3" t="s">
        <v>83</v>
      </c>
      <c r="B46" s="48">
        <v>-20692</v>
      </c>
      <c r="C46" s="48"/>
      <c r="D46" s="52">
        <f>Income!H35</f>
        <v>-4762</v>
      </c>
      <c r="E46" s="48"/>
      <c r="F46" s="50">
        <f>SUM(B46:E46)</f>
        <v>-25454</v>
      </c>
    </row>
    <row r="47" spans="2:6" s="3" customFormat="1" ht="12.75">
      <c r="B47" s="48"/>
      <c r="C47" s="48"/>
      <c r="D47" s="48"/>
      <c r="E47" s="48"/>
      <c r="F47" s="50"/>
    </row>
    <row r="48" spans="1:6" s="3" customFormat="1" ht="13.5" thickBot="1">
      <c r="A48" s="4" t="s">
        <v>8</v>
      </c>
      <c r="B48" s="53">
        <f>SUM(B36:B47)</f>
        <v>4793</v>
      </c>
      <c r="C48" s="48"/>
      <c r="D48" s="53">
        <f>SUM(D36:D47)</f>
        <v>11239</v>
      </c>
      <c r="E48" s="48"/>
      <c r="F48" s="54">
        <f>SUM(F36:F47)</f>
        <v>16032</v>
      </c>
    </row>
    <row r="49" spans="2:6" s="3" customFormat="1" ht="13.5" thickTop="1">
      <c r="B49" s="48"/>
      <c r="C49" s="48"/>
      <c r="D49" s="48"/>
      <c r="E49" s="48"/>
      <c r="F49" s="48"/>
    </row>
    <row r="50" spans="2:6" s="3" customFormat="1" ht="12.75">
      <c r="B50" s="48"/>
      <c r="C50" s="48"/>
      <c r="D50" s="48"/>
      <c r="E50" s="48"/>
      <c r="F50" s="48"/>
    </row>
    <row r="51" spans="2:6" s="3" customFormat="1" ht="12.75">
      <c r="B51" s="48"/>
      <c r="C51" s="48"/>
      <c r="D51" s="48"/>
      <c r="E51" s="48"/>
      <c r="F51" s="48"/>
    </row>
    <row r="52" spans="1:3" ht="12.75">
      <c r="A52" s="2" t="s">
        <v>86</v>
      </c>
      <c r="B52" s="3"/>
      <c r="C52" s="3"/>
    </row>
    <row r="53" spans="1:3" ht="12.75">
      <c r="A53" s="2" t="s">
        <v>92</v>
      </c>
      <c r="B53" s="3"/>
      <c r="C53" s="3"/>
    </row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</sheetData>
  <mergeCells count="4">
    <mergeCell ref="A1:F1"/>
    <mergeCell ref="A3:F3"/>
    <mergeCell ref="A4:F4"/>
    <mergeCell ref="A2:F2"/>
  </mergeCells>
  <printOptions/>
  <pageMargins left="0.7" right="0.35433070866141736" top="0.7480314960629921" bottom="0.984251968503937" header="0.5118110236220472" footer="0.5118110236220472"/>
  <pageSetup orientation="portrait" paperSize="9" r:id="rId1"/>
  <headerFooter alignWithMargins="0">
    <oddFooter>&amp;C&amp;"Times New Roman,Regular"3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18"/>
  <sheetViews>
    <sheetView tabSelected="1" workbookViewId="0" topLeftCell="A29">
      <selection activeCell="E43" sqref="E43"/>
    </sheetView>
  </sheetViews>
  <sheetFormatPr defaultColWidth="9.140625" defaultRowHeight="12.75"/>
  <cols>
    <col min="1" max="1" width="3.28125" style="2" customWidth="1"/>
    <col min="2" max="2" width="3.7109375" style="2" customWidth="1"/>
    <col min="3" max="3" width="39.00390625" style="2" customWidth="1"/>
    <col min="4" max="4" width="5.7109375" style="2" customWidth="1"/>
    <col min="5" max="5" width="11.7109375" style="36" customWidth="1"/>
    <col min="6" max="6" width="6.8515625" style="2" customWidth="1"/>
    <col min="7" max="7" width="11.7109375" style="2" customWidth="1"/>
    <col min="8" max="16384" width="9.140625" style="2" customWidth="1"/>
  </cols>
  <sheetData>
    <row r="1" spans="1:7" ht="15.75">
      <c r="A1" s="74" t="s">
        <v>94</v>
      </c>
      <c r="B1" s="74"/>
      <c r="C1" s="74"/>
      <c r="D1" s="74"/>
      <c r="E1" s="74"/>
      <c r="F1" s="74"/>
      <c r="G1" s="74"/>
    </row>
    <row r="2" spans="1:7" ht="15.75">
      <c r="A2" s="74" t="s">
        <v>95</v>
      </c>
      <c r="B2" s="74"/>
      <c r="C2" s="74"/>
      <c r="D2" s="74"/>
      <c r="E2" s="74"/>
      <c r="F2" s="74"/>
      <c r="G2" s="74"/>
    </row>
    <row r="3" spans="1:7" ht="14.25">
      <c r="A3" s="75" t="s">
        <v>22</v>
      </c>
      <c r="B3" s="75"/>
      <c r="C3" s="75"/>
      <c r="D3" s="75"/>
      <c r="E3" s="75"/>
      <c r="F3" s="75"/>
      <c r="G3" s="75"/>
    </row>
    <row r="4" spans="1:7" ht="14.25">
      <c r="A4" s="75" t="s">
        <v>4</v>
      </c>
      <c r="B4" s="75"/>
      <c r="C4" s="75"/>
      <c r="D4" s="75"/>
      <c r="E4" s="75"/>
      <c r="F4" s="75"/>
      <c r="G4" s="75"/>
    </row>
    <row r="5" spans="1:7" ht="12.75" customHeight="1" thickBot="1">
      <c r="A5" s="16"/>
      <c r="B5" s="16"/>
      <c r="C5" s="16"/>
      <c r="D5" s="16"/>
      <c r="E5" s="43"/>
      <c r="F5" s="16"/>
      <c r="G5" s="16"/>
    </row>
    <row r="6" spans="1:7" ht="6.75" customHeight="1">
      <c r="A6" s="17"/>
      <c r="B6" s="17"/>
      <c r="C6" s="17"/>
      <c r="D6" s="17"/>
      <c r="E6" s="44"/>
      <c r="F6" s="17"/>
      <c r="G6" s="15"/>
    </row>
    <row r="7" spans="1:7" ht="12.75" customHeight="1">
      <c r="A7" s="18" t="s">
        <v>99</v>
      </c>
      <c r="B7" s="17"/>
      <c r="C7" s="17"/>
      <c r="D7" s="17"/>
      <c r="E7" s="44"/>
      <c r="F7" s="17"/>
      <c r="G7" s="15"/>
    </row>
    <row r="8" spans="1:7" ht="6" customHeight="1" thickBot="1">
      <c r="A8" s="16"/>
      <c r="B8" s="16"/>
      <c r="C8" s="16"/>
      <c r="D8" s="16"/>
      <c r="E8" s="43"/>
      <c r="F8" s="16"/>
      <c r="G8" s="16"/>
    </row>
    <row r="9" spans="1:7" ht="15">
      <c r="A9" s="15"/>
      <c r="B9" s="15"/>
      <c r="C9" s="15"/>
      <c r="D9" s="15"/>
      <c r="E9" s="44"/>
      <c r="F9" s="15"/>
      <c r="G9" s="15"/>
    </row>
    <row r="10" spans="1:7" ht="15">
      <c r="A10" s="19" t="s">
        <v>34</v>
      </c>
      <c r="B10" s="15"/>
      <c r="C10" s="15"/>
      <c r="D10" s="15"/>
      <c r="E10" s="44"/>
      <c r="F10" s="15"/>
      <c r="G10" s="15"/>
    </row>
    <row r="11" ht="12.75">
      <c r="A11" s="5"/>
    </row>
    <row r="12" spans="5:7" ht="12.75">
      <c r="E12" s="1" t="s">
        <v>58</v>
      </c>
      <c r="F12" s="37"/>
      <c r="G12" s="1" t="s">
        <v>54</v>
      </c>
    </row>
    <row r="13" spans="5:7" s="38" customFormat="1" ht="12.75">
      <c r="E13" s="39" t="s">
        <v>98</v>
      </c>
      <c r="G13" s="39" t="s">
        <v>87</v>
      </c>
    </row>
    <row r="14" spans="5:7" s="38" customFormat="1" ht="12.75">
      <c r="E14" s="38" t="s">
        <v>0</v>
      </c>
      <c r="G14" s="38" t="s">
        <v>0</v>
      </c>
    </row>
    <row r="15" s="3" customFormat="1" ht="12.75">
      <c r="A15" s="4" t="s">
        <v>10</v>
      </c>
    </row>
    <row r="16" spans="2:7" s="3" customFormat="1" ht="12.75">
      <c r="B16" s="3" t="s">
        <v>40</v>
      </c>
      <c r="E16" s="40">
        <f>+Income!F29</f>
        <v>-3500</v>
      </c>
      <c r="G16" s="40">
        <f>+Income!H29</f>
        <v>-4827</v>
      </c>
    </row>
    <row r="17" s="3" customFormat="1" ht="12.75"/>
    <row r="18" s="3" customFormat="1" ht="12.75">
      <c r="B18" s="3" t="s">
        <v>11</v>
      </c>
    </row>
    <row r="19" spans="3:7" s="3" customFormat="1" ht="12.75">
      <c r="C19" s="3" t="s">
        <v>12</v>
      </c>
      <c r="E19" s="35">
        <v>1896</v>
      </c>
      <c r="G19" s="35">
        <v>1680</v>
      </c>
    </row>
    <row r="20" spans="3:7" s="3" customFormat="1" ht="12.75">
      <c r="C20" s="3" t="s">
        <v>48</v>
      </c>
      <c r="E20" s="35">
        <v>506</v>
      </c>
      <c r="G20" s="35">
        <v>1423</v>
      </c>
    </row>
    <row r="21" spans="5:7" s="3" customFormat="1" ht="12.75">
      <c r="E21" s="10"/>
      <c r="G21" s="10"/>
    </row>
    <row r="22" spans="2:7" s="3" customFormat="1" ht="12.75">
      <c r="B22" s="3" t="s">
        <v>13</v>
      </c>
      <c r="E22" s="25">
        <f>SUM(E16:E21)</f>
        <v>-1098</v>
      </c>
      <c r="G22" s="25">
        <f>SUM(G16:G21)</f>
        <v>-1724</v>
      </c>
    </row>
    <row r="23" s="3" customFormat="1" ht="12.75"/>
    <row r="24" s="3" customFormat="1" ht="12.75">
      <c r="B24" s="3" t="s">
        <v>14</v>
      </c>
    </row>
    <row r="25" spans="3:7" s="3" customFormat="1" ht="12.75">
      <c r="C25" s="3" t="s">
        <v>15</v>
      </c>
      <c r="E25" s="35">
        <v>-838</v>
      </c>
      <c r="G25" s="35">
        <v>5019</v>
      </c>
    </row>
    <row r="26" spans="3:7" s="3" customFormat="1" ht="12.75">
      <c r="C26" s="3" t="s">
        <v>16</v>
      </c>
      <c r="E26" s="35">
        <v>163</v>
      </c>
      <c r="G26" s="35">
        <v>-2551</v>
      </c>
    </row>
    <row r="27" spans="5:7" s="3" customFormat="1" ht="12.75">
      <c r="E27" s="41"/>
      <c r="G27" s="41"/>
    </row>
    <row r="28" spans="2:7" s="3" customFormat="1" ht="12.75">
      <c r="B28" s="4" t="s">
        <v>17</v>
      </c>
      <c r="E28" s="25">
        <f>SUM(E22:E27)</f>
        <v>-1773</v>
      </c>
      <c r="G28" s="25">
        <f>SUM(G22:G27)</f>
        <v>744</v>
      </c>
    </row>
    <row r="29" s="3" customFormat="1" ht="12.75"/>
    <row r="30" spans="2:7" s="3" customFormat="1" ht="12.75">
      <c r="B30" s="3" t="s">
        <v>41</v>
      </c>
      <c r="E30" s="35">
        <v>-506</v>
      </c>
      <c r="G30" s="35">
        <v>-1423</v>
      </c>
    </row>
    <row r="31" spans="2:7" s="3" customFormat="1" ht="12.75">
      <c r="B31" s="42" t="s">
        <v>49</v>
      </c>
      <c r="E31" s="35">
        <v>-255</v>
      </c>
      <c r="G31" s="35">
        <v>-237</v>
      </c>
    </row>
    <row r="32" s="3" customFormat="1" ht="12.75"/>
    <row r="33" spans="2:7" s="3" customFormat="1" ht="12.75">
      <c r="B33" s="4" t="s">
        <v>23</v>
      </c>
      <c r="E33" s="59">
        <f>SUM(E28:E32)</f>
        <v>-2534</v>
      </c>
      <c r="G33" s="59">
        <f>SUM(G28:G32)</f>
        <v>-916</v>
      </c>
    </row>
    <row r="34" s="3" customFormat="1" ht="12.75"/>
    <row r="35" spans="2:7" s="3" customFormat="1" ht="12.75">
      <c r="B35" s="4" t="s">
        <v>18</v>
      </c>
      <c r="E35" s="35">
        <v>-4909</v>
      </c>
      <c r="G35" s="35">
        <v>-2012</v>
      </c>
    </row>
    <row r="36" s="3" customFormat="1" ht="12.75"/>
    <row r="37" spans="1:7" s="3" customFormat="1" ht="12.75">
      <c r="A37" s="4"/>
      <c r="B37" s="4" t="s">
        <v>42</v>
      </c>
      <c r="C37" s="4"/>
      <c r="D37" s="4"/>
      <c r="E37" s="41">
        <v>-34</v>
      </c>
      <c r="G37" s="41">
        <v>10249</v>
      </c>
    </row>
    <row r="38" s="3" customFormat="1" ht="12.75"/>
    <row r="39" spans="1:7" s="3" customFormat="1" ht="12.75">
      <c r="A39" s="4" t="s">
        <v>19</v>
      </c>
      <c r="B39" s="4"/>
      <c r="E39" s="25">
        <f>+E33+E35+E37</f>
        <v>-7477</v>
      </c>
      <c r="G39" s="25">
        <f>+G33+G35+G37</f>
        <v>7321</v>
      </c>
    </row>
    <row r="40" spans="1:2" s="3" customFormat="1" ht="12.75">
      <c r="A40" s="4"/>
      <c r="B40" s="4"/>
    </row>
    <row r="41" spans="1:7" s="3" customFormat="1" ht="12.75">
      <c r="A41" s="4" t="s">
        <v>20</v>
      </c>
      <c r="B41" s="4"/>
      <c r="E41" s="40">
        <f>+G43</f>
        <v>7013</v>
      </c>
      <c r="G41" s="35">
        <v>-400</v>
      </c>
    </row>
    <row r="42" spans="1:7" s="3" customFormat="1" ht="12.75">
      <c r="A42" s="4" t="s">
        <v>43</v>
      </c>
      <c r="B42" s="4"/>
      <c r="E42" s="35">
        <v>143</v>
      </c>
      <c r="G42" s="35">
        <v>92</v>
      </c>
    </row>
    <row r="43" spans="1:7" s="3" customFormat="1" ht="13.5" thickBot="1">
      <c r="A43" s="4" t="s">
        <v>21</v>
      </c>
      <c r="B43" s="4"/>
      <c r="E43" s="34">
        <f>SUM(E39:E42)</f>
        <v>-321</v>
      </c>
      <c r="G43" s="34">
        <f>SUM(G39:G42)</f>
        <v>7013</v>
      </c>
    </row>
    <row r="44" spans="1:7" s="3" customFormat="1" ht="13.5" thickTop="1">
      <c r="A44" s="4"/>
      <c r="B44" s="4"/>
      <c r="E44" s="25"/>
      <c r="G44" s="25"/>
    </row>
    <row r="45" spans="1:7" s="3" customFormat="1" ht="12.75">
      <c r="A45" s="4"/>
      <c r="B45" s="4"/>
      <c r="E45" s="25"/>
      <c r="G45" s="25"/>
    </row>
    <row r="46" s="3" customFormat="1" ht="12.75"/>
    <row r="47" spans="1:5" s="3" customFormat="1" ht="12.75">
      <c r="A47" s="3" t="s">
        <v>62</v>
      </c>
      <c r="E47" s="36"/>
    </row>
    <row r="48" spans="1:5" s="3" customFormat="1" ht="12.75">
      <c r="A48" s="3" t="s">
        <v>91</v>
      </c>
      <c r="E48" s="36"/>
    </row>
    <row r="49" s="3" customFormat="1" ht="12.75">
      <c r="E49" s="36"/>
    </row>
    <row r="50" s="3" customFormat="1" ht="12.75">
      <c r="E50" s="36"/>
    </row>
    <row r="51" s="3" customFormat="1" ht="12.75">
      <c r="E51" s="36"/>
    </row>
    <row r="52" s="3" customFormat="1" ht="12.75">
      <c r="E52" s="36"/>
    </row>
    <row r="53" s="3" customFormat="1" ht="12.75">
      <c r="E53" s="36"/>
    </row>
    <row r="54" s="3" customFormat="1" ht="12.75">
      <c r="E54" s="36"/>
    </row>
    <row r="55" s="3" customFormat="1" ht="12.75">
      <c r="E55" s="36"/>
    </row>
    <row r="56" s="3" customFormat="1" ht="12.75">
      <c r="E56" s="36"/>
    </row>
    <row r="57" s="3" customFormat="1" ht="12.75">
      <c r="E57" s="36"/>
    </row>
    <row r="58" s="3" customFormat="1" ht="12.75">
      <c r="E58" s="36"/>
    </row>
    <row r="59" s="3" customFormat="1" ht="12.75">
      <c r="E59" s="36"/>
    </row>
    <row r="60" s="3" customFormat="1" ht="12.75">
      <c r="E60" s="36"/>
    </row>
    <row r="61" s="3" customFormat="1" ht="12.75">
      <c r="E61" s="36"/>
    </row>
    <row r="62" s="3" customFormat="1" ht="12.75">
      <c r="E62" s="36"/>
    </row>
    <row r="63" s="3" customFormat="1" ht="12.75">
      <c r="E63" s="36"/>
    </row>
    <row r="64" s="3" customFormat="1" ht="12.75">
      <c r="E64" s="36"/>
    </row>
    <row r="65" s="3" customFormat="1" ht="12.75">
      <c r="E65" s="36"/>
    </row>
    <row r="66" s="3" customFormat="1" ht="12.75">
      <c r="E66" s="36"/>
    </row>
    <row r="67" s="3" customFormat="1" ht="12.75">
      <c r="E67" s="36"/>
    </row>
    <row r="68" s="3" customFormat="1" ht="12.75">
      <c r="E68" s="36"/>
    </row>
    <row r="69" s="3" customFormat="1" ht="12.75">
      <c r="E69" s="36"/>
    </row>
    <row r="70" s="3" customFormat="1" ht="12.75">
      <c r="E70" s="36"/>
    </row>
    <row r="71" s="3" customFormat="1" ht="12.75">
      <c r="E71" s="36"/>
    </row>
    <row r="72" s="3" customFormat="1" ht="12.75">
      <c r="E72" s="36"/>
    </row>
    <row r="73" s="3" customFormat="1" ht="12.75">
      <c r="E73" s="36"/>
    </row>
    <row r="74" s="3" customFormat="1" ht="12.75">
      <c r="E74" s="36"/>
    </row>
    <row r="75" s="3" customFormat="1" ht="12.75">
      <c r="E75" s="36"/>
    </row>
    <row r="76" s="3" customFormat="1" ht="12.75">
      <c r="E76" s="36"/>
    </row>
    <row r="77" s="3" customFormat="1" ht="12.75">
      <c r="E77" s="36"/>
    </row>
    <row r="78" s="3" customFormat="1" ht="12.75">
      <c r="E78" s="36"/>
    </row>
    <row r="79" s="3" customFormat="1" ht="12.75">
      <c r="E79" s="36"/>
    </row>
    <row r="80" s="3" customFormat="1" ht="12.75">
      <c r="E80" s="36"/>
    </row>
    <row r="81" s="3" customFormat="1" ht="12.75">
      <c r="E81" s="36"/>
    </row>
    <row r="82" s="3" customFormat="1" ht="12.75">
      <c r="E82" s="36"/>
    </row>
    <row r="83" s="3" customFormat="1" ht="12.75">
      <c r="E83" s="36"/>
    </row>
    <row r="84" s="3" customFormat="1" ht="12.75">
      <c r="E84" s="36"/>
    </row>
    <row r="85" s="3" customFormat="1" ht="12.75">
      <c r="E85" s="36"/>
    </row>
    <row r="86" s="3" customFormat="1" ht="12.75">
      <c r="E86" s="36"/>
    </row>
    <row r="87" s="3" customFormat="1" ht="12.75">
      <c r="E87" s="36"/>
    </row>
    <row r="88" s="3" customFormat="1" ht="12.75">
      <c r="E88" s="36"/>
    </row>
    <row r="89" s="3" customFormat="1" ht="12.75">
      <c r="E89" s="36"/>
    </row>
    <row r="90" s="3" customFormat="1" ht="12.75">
      <c r="E90" s="36"/>
    </row>
    <row r="91" s="3" customFormat="1" ht="12.75">
      <c r="E91" s="36"/>
    </row>
    <row r="92" s="3" customFormat="1" ht="12.75">
      <c r="E92" s="36"/>
    </row>
    <row r="93" s="3" customFormat="1" ht="12.75">
      <c r="E93" s="36"/>
    </row>
    <row r="94" s="3" customFormat="1" ht="12.75">
      <c r="E94" s="36"/>
    </row>
    <row r="95" s="3" customFormat="1" ht="12.75">
      <c r="E95" s="36"/>
    </row>
    <row r="96" s="3" customFormat="1" ht="12.75">
      <c r="E96" s="36"/>
    </row>
    <row r="97" s="3" customFormat="1" ht="12.75">
      <c r="E97" s="36"/>
    </row>
    <row r="98" s="3" customFormat="1" ht="12.75">
      <c r="E98" s="36"/>
    </row>
    <row r="99" s="3" customFormat="1" ht="12.75">
      <c r="E99" s="36"/>
    </row>
    <row r="100" s="3" customFormat="1" ht="12.75">
      <c r="E100" s="36"/>
    </row>
    <row r="101" s="3" customFormat="1" ht="12.75">
      <c r="E101" s="36"/>
    </row>
    <row r="102" s="3" customFormat="1" ht="12.75">
      <c r="E102" s="36"/>
    </row>
    <row r="103" s="3" customFormat="1" ht="12.75">
      <c r="E103" s="36"/>
    </row>
    <row r="104" s="3" customFormat="1" ht="12.75">
      <c r="E104" s="36"/>
    </row>
    <row r="105" s="3" customFormat="1" ht="12.75">
      <c r="E105" s="36"/>
    </row>
    <row r="106" s="3" customFormat="1" ht="12.75">
      <c r="E106" s="36"/>
    </row>
    <row r="107" s="3" customFormat="1" ht="12.75">
      <c r="E107" s="36"/>
    </row>
    <row r="108" s="3" customFormat="1" ht="12.75">
      <c r="E108" s="36"/>
    </row>
    <row r="109" s="3" customFormat="1" ht="12.75">
      <c r="E109" s="36"/>
    </row>
    <row r="110" s="3" customFormat="1" ht="12.75">
      <c r="E110" s="36"/>
    </row>
    <row r="111" s="3" customFormat="1" ht="12.75">
      <c r="E111" s="36"/>
    </row>
    <row r="112" s="3" customFormat="1" ht="12.75">
      <c r="E112" s="36"/>
    </row>
    <row r="113" s="3" customFormat="1" ht="12.75">
      <c r="E113" s="36"/>
    </row>
    <row r="114" s="3" customFormat="1" ht="12.75">
      <c r="E114" s="36"/>
    </row>
    <row r="115" s="3" customFormat="1" ht="12.75">
      <c r="E115" s="36"/>
    </row>
    <row r="116" s="3" customFormat="1" ht="12.75">
      <c r="E116" s="36"/>
    </row>
    <row r="117" s="3" customFormat="1" ht="12.75">
      <c r="E117" s="36"/>
    </row>
    <row r="118" s="3" customFormat="1" ht="12.75">
      <c r="E118" s="36"/>
    </row>
    <row r="119" s="3" customFormat="1" ht="12.75">
      <c r="E119" s="36"/>
    </row>
    <row r="120" s="3" customFormat="1" ht="12.75">
      <c r="E120" s="36"/>
    </row>
    <row r="121" s="3" customFormat="1" ht="12.75">
      <c r="E121" s="36"/>
    </row>
    <row r="122" s="3" customFormat="1" ht="12.75">
      <c r="E122" s="36"/>
    </row>
    <row r="123" s="3" customFormat="1" ht="12.75">
      <c r="E123" s="36"/>
    </row>
    <row r="124" s="3" customFormat="1" ht="12.75">
      <c r="E124" s="36"/>
    </row>
    <row r="125" s="3" customFormat="1" ht="12.75">
      <c r="E125" s="36"/>
    </row>
    <row r="126" s="3" customFormat="1" ht="12.75">
      <c r="E126" s="36"/>
    </row>
    <row r="127" s="3" customFormat="1" ht="12.75">
      <c r="E127" s="36"/>
    </row>
    <row r="128" s="3" customFormat="1" ht="12.75">
      <c r="E128" s="36"/>
    </row>
    <row r="129" s="3" customFormat="1" ht="12.75">
      <c r="E129" s="36"/>
    </row>
    <row r="130" s="3" customFormat="1" ht="12.75">
      <c r="E130" s="36"/>
    </row>
    <row r="131" s="3" customFormat="1" ht="12.75">
      <c r="E131" s="36"/>
    </row>
    <row r="132" s="3" customFormat="1" ht="12.75">
      <c r="E132" s="36"/>
    </row>
    <row r="133" s="3" customFormat="1" ht="12.75">
      <c r="E133" s="36"/>
    </row>
    <row r="134" s="3" customFormat="1" ht="12.75">
      <c r="E134" s="36"/>
    </row>
    <row r="135" s="3" customFormat="1" ht="12.75">
      <c r="E135" s="36"/>
    </row>
    <row r="136" s="3" customFormat="1" ht="12.75">
      <c r="E136" s="36"/>
    </row>
    <row r="137" s="3" customFormat="1" ht="12.75">
      <c r="E137" s="36"/>
    </row>
    <row r="138" s="3" customFormat="1" ht="12.75">
      <c r="E138" s="36"/>
    </row>
    <row r="139" s="3" customFormat="1" ht="12.75">
      <c r="E139" s="36"/>
    </row>
    <row r="140" s="3" customFormat="1" ht="12.75">
      <c r="E140" s="36"/>
    </row>
    <row r="141" s="3" customFormat="1" ht="12.75">
      <c r="E141" s="36"/>
    </row>
    <row r="142" s="3" customFormat="1" ht="12.75">
      <c r="E142" s="36"/>
    </row>
    <row r="143" s="3" customFormat="1" ht="12.75">
      <c r="E143" s="36"/>
    </row>
    <row r="144" s="3" customFormat="1" ht="12.75">
      <c r="E144" s="36"/>
    </row>
    <row r="145" s="3" customFormat="1" ht="12.75">
      <c r="E145" s="36"/>
    </row>
    <row r="146" s="3" customFormat="1" ht="12.75">
      <c r="E146" s="36"/>
    </row>
    <row r="147" s="3" customFormat="1" ht="12.75">
      <c r="E147" s="36"/>
    </row>
    <row r="148" s="3" customFormat="1" ht="12.75">
      <c r="E148" s="36"/>
    </row>
    <row r="149" s="3" customFormat="1" ht="12.75">
      <c r="E149" s="36"/>
    </row>
    <row r="150" s="3" customFormat="1" ht="12.75">
      <c r="E150" s="36"/>
    </row>
    <row r="151" s="3" customFormat="1" ht="12.75">
      <c r="E151" s="36"/>
    </row>
    <row r="152" s="3" customFormat="1" ht="12.75">
      <c r="E152" s="36"/>
    </row>
    <row r="153" s="3" customFormat="1" ht="12.75">
      <c r="E153" s="36"/>
    </row>
    <row r="154" s="3" customFormat="1" ht="12.75">
      <c r="E154" s="36"/>
    </row>
    <row r="155" s="3" customFormat="1" ht="12.75">
      <c r="E155" s="36"/>
    </row>
    <row r="156" s="3" customFormat="1" ht="12.75">
      <c r="E156" s="36"/>
    </row>
    <row r="157" s="3" customFormat="1" ht="12.75">
      <c r="E157" s="36"/>
    </row>
    <row r="158" s="3" customFormat="1" ht="12.75">
      <c r="E158" s="36"/>
    </row>
    <row r="159" s="3" customFormat="1" ht="12.75">
      <c r="E159" s="36"/>
    </row>
    <row r="160" s="3" customFormat="1" ht="12.75">
      <c r="E160" s="36"/>
    </row>
    <row r="161" s="3" customFormat="1" ht="12.75">
      <c r="E161" s="36"/>
    </row>
    <row r="162" s="3" customFormat="1" ht="12.75">
      <c r="E162" s="36"/>
    </row>
    <row r="163" s="3" customFormat="1" ht="12.75">
      <c r="E163" s="36"/>
    </row>
    <row r="164" s="3" customFormat="1" ht="12.75">
      <c r="E164" s="36"/>
    </row>
    <row r="165" s="3" customFormat="1" ht="12.75">
      <c r="E165" s="36"/>
    </row>
    <row r="166" s="3" customFormat="1" ht="12.75">
      <c r="E166" s="36"/>
    </row>
    <row r="167" s="3" customFormat="1" ht="12.75">
      <c r="E167" s="36"/>
    </row>
    <row r="168" s="3" customFormat="1" ht="12.75">
      <c r="E168" s="36"/>
    </row>
    <row r="169" s="3" customFormat="1" ht="12.75">
      <c r="E169" s="36"/>
    </row>
    <row r="170" s="3" customFormat="1" ht="12.75">
      <c r="E170" s="36"/>
    </row>
    <row r="171" s="3" customFormat="1" ht="12.75">
      <c r="E171" s="36"/>
    </row>
    <row r="172" s="3" customFormat="1" ht="12.75">
      <c r="E172" s="36"/>
    </row>
    <row r="173" s="3" customFormat="1" ht="12.75">
      <c r="E173" s="36"/>
    </row>
    <row r="174" s="3" customFormat="1" ht="12.75">
      <c r="E174" s="36"/>
    </row>
    <row r="175" s="3" customFormat="1" ht="12.75">
      <c r="E175" s="36"/>
    </row>
    <row r="176" s="3" customFormat="1" ht="12.75">
      <c r="E176" s="36"/>
    </row>
    <row r="177" s="3" customFormat="1" ht="12.75">
      <c r="E177" s="36"/>
    </row>
    <row r="178" s="3" customFormat="1" ht="12.75">
      <c r="E178" s="36"/>
    </row>
    <row r="179" s="3" customFormat="1" ht="12.75">
      <c r="E179" s="36"/>
    </row>
    <row r="180" s="3" customFormat="1" ht="12.75">
      <c r="E180" s="36"/>
    </row>
    <row r="181" s="3" customFormat="1" ht="12.75">
      <c r="E181" s="36"/>
    </row>
    <row r="182" s="3" customFormat="1" ht="12.75">
      <c r="E182" s="36"/>
    </row>
    <row r="183" s="3" customFormat="1" ht="12.75">
      <c r="E183" s="36"/>
    </row>
    <row r="184" s="3" customFormat="1" ht="12.75">
      <c r="E184" s="36"/>
    </row>
    <row r="185" s="3" customFormat="1" ht="12.75">
      <c r="E185" s="36"/>
    </row>
    <row r="186" s="3" customFormat="1" ht="12.75">
      <c r="E186" s="36"/>
    </row>
    <row r="187" s="3" customFormat="1" ht="12.75">
      <c r="E187" s="36"/>
    </row>
    <row r="188" s="3" customFormat="1" ht="12.75">
      <c r="E188" s="36"/>
    </row>
    <row r="189" s="3" customFormat="1" ht="12.75">
      <c r="E189" s="36"/>
    </row>
    <row r="190" s="3" customFormat="1" ht="12.75">
      <c r="E190" s="36"/>
    </row>
    <row r="191" s="3" customFormat="1" ht="12.75">
      <c r="E191" s="36"/>
    </row>
    <row r="192" s="3" customFormat="1" ht="12.75">
      <c r="E192" s="36"/>
    </row>
    <row r="193" s="3" customFormat="1" ht="12.75">
      <c r="E193" s="36"/>
    </row>
    <row r="194" s="3" customFormat="1" ht="12.75">
      <c r="E194" s="36"/>
    </row>
    <row r="195" s="3" customFormat="1" ht="12.75">
      <c r="E195" s="36"/>
    </row>
    <row r="196" s="3" customFormat="1" ht="12.75">
      <c r="E196" s="36"/>
    </row>
    <row r="197" s="3" customFormat="1" ht="12.75">
      <c r="E197" s="36"/>
    </row>
    <row r="198" s="3" customFormat="1" ht="12.75">
      <c r="E198" s="36"/>
    </row>
    <row r="199" s="3" customFormat="1" ht="12.75">
      <c r="E199" s="36"/>
    </row>
    <row r="200" s="3" customFormat="1" ht="12.75">
      <c r="E200" s="36"/>
    </row>
    <row r="201" s="3" customFormat="1" ht="12.75">
      <c r="E201" s="36"/>
    </row>
    <row r="202" s="3" customFormat="1" ht="12.75">
      <c r="E202" s="36"/>
    </row>
    <row r="203" s="3" customFormat="1" ht="12.75">
      <c r="E203" s="36"/>
    </row>
    <row r="204" s="3" customFormat="1" ht="12.75">
      <c r="E204" s="36"/>
    </row>
    <row r="205" s="3" customFormat="1" ht="12.75">
      <c r="E205" s="36"/>
    </row>
    <row r="206" s="3" customFormat="1" ht="12.75">
      <c r="E206" s="36"/>
    </row>
    <row r="207" s="3" customFormat="1" ht="12.75">
      <c r="E207" s="36"/>
    </row>
    <row r="208" s="3" customFormat="1" ht="12.75">
      <c r="E208" s="36"/>
    </row>
    <row r="209" s="3" customFormat="1" ht="12.75">
      <c r="E209" s="36"/>
    </row>
    <row r="210" s="3" customFormat="1" ht="12.75">
      <c r="E210" s="36"/>
    </row>
    <row r="211" s="3" customFormat="1" ht="12.75">
      <c r="E211" s="36"/>
    </row>
    <row r="212" s="3" customFormat="1" ht="12.75">
      <c r="E212" s="36"/>
    </row>
    <row r="213" s="3" customFormat="1" ht="12.75">
      <c r="E213" s="36"/>
    </row>
    <row r="214" s="3" customFormat="1" ht="12.75">
      <c r="E214" s="36"/>
    </row>
    <row r="215" s="3" customFormat="1" ht="12.75">
      <c r="E215" s="36"/>
    </row>
    <row r="216" s="3" customFormat="1" ht="12.75">
      <c r="E216" s="36"/>
    </row>
    <row r="217" s="3" customFormat="1" ht="12.75">
      <c r="E217" s="36"/>
    </row>
    <row r="218" s="3" customFormat="1" ht="12.75">
      <c r="E218" s="36"/>
    </row>
    <row r="219" s="3" customFormat="1" ht="12.75">
      <c r="E219" s="36"/>
    </row>
    <row r="220" s="3" customFormat="1" ht="12.75">
      <c r="E220" s="36"/>
    </row>
    <row r="221" s="3" customFormat="1" ht="12.75">
      <c r="E221" s="36"/>
    </row>
    <row r="222" s="3" customFormat="1" ht="12.75">
      <c r="E222" s="36"/>
    </row>
    <row r="223" s="3" customFormat="1" ht="12.75">
      <c r="E223" s="36"/>
    </row>
    <row r="224" s="3" customFormat="1" ht="12.75">
      <c r="E224" s="36"/>
    </row>
    <row r="225" s="3" customFormat="1" ht="12.75">
      <c r="E225" s="36"/>
    </row>
    <row r="226" s="3" customFormat="1" ht="12.75">
      <c r="E226" s="36"/>
    </row>
    <row r="227" s="3" customFormat="1" ht="12.75">
      <c r="E227" s="36"/>
    </row>
    <row r="228" s="3" customFormat="1" ht="12.75">
      <c r="E228" s="36"/>
    </row>
    <row r="229" s="3" customFormat="1" ht="12.75">
      <c r="E229" s="36"/>
    </row>
    <row r="230" s="3" customFormat="1" ht="12.75">
      <c r="E230" s="36"/>
    </row>
    <row r="231" s="3" customFormat="1" ht="12.75">
      <c r="E231" s="36"/>
    </row>
    <row r="232" s="3" customFormat="1" ht="12.75">
      <c r="E232" s="36"/>
    </row>
    <row r="233" s="3" customFormat="1" ht="12.75">
      <c r="E233" s="36"/>
    </row>
    <row r="234" s="3" customFormat="1" ht="12.75">
      <c r="E234" s="36"/>
    </row>
    <row r="235" s="3" customFormat="1" ht="12.75">
      <c r="E235" s="36"/>
    </row>
    <row r="236" s="3" customFormat="1" ht="12.75">
      <c r="E236" s="36"/>
    </row>
    <row r="237" s="3" customFormat="1" ht="12.75">
      <c r="E237" s="36"/>
    </row>
    <row r="238" s="3" customFormat="1" ht="12.75">
      <c r="E238" s="36"/>
    </row>
    <row r="239" s="3" customFormat="1" ht="12.75">
      <c r="E239" s="36"/>
    </row>
    <row r="240" s="3" customFormat="1" ht="12.75">
      <c r="E240" s="36"/>
    </row>
    <row r="241" s="3" customFormat="1" ht="12.75">
      <c r="E241" s="36"/>
    </row>
    <row r="242" s="3" customFormat="1" ht="12.75">
      <c r="E242" s="36"/>
    </row>
    <row r="243" s="3" customFormat="1" ht="12.75">
      <c r="E243" s="36"/>
    </row>
    <row r="244" s="3" customFormat="1" ht="12.75">
      <c r="E244" s="36"/>
    </row>
    <row r="245" s="3" customFormat="1" ht="12.75">
      <c r="E245" s="36"/>
    </row>
    <row r="246" s="3" customFormat="1" ht="12.75">
      <c r="E246" s="36"/>
    </row>
    <row r="247" s="3" customFormat="1" ht="12.75">
      <c r="E247" s="36"/>
    </row>
    <row r="248" s="3" customFormat="1" ht="12.75">
      <c r="E248" s="36"/>
    </row>
    <row r="249" s="3" customFormat="1" ht="12.75">
      <c r="E249" s="36"/>
    </row>
    <row r="250" s="3" customFormat="1" ht="12.75">
      <c r="E250" s="36"/>
    </row>
    <row r="251" s="3" customFormat="1" ht="12.75">
      <c r="E251" s="36"/>
    </row>
    <row r="252" s="3" customFormat="1" ht="12.75">
      <c r="E252" s="36"/>
    </row>
    <row r="253" s="3" customFormat="1" ht="12.75">
      <c r="E253" s="36"/>
    </row>
    <row r="254" s="3" customFormat="1" ht="12.75">
      <c r="E254" s="36"/>
    </row>
    <row r="255" s="3" customFormat="1" ht="12.75">
      <c r="E255" s="36"/>
    </row>
    <row r="256" s="3" customFormat="1" ht="12.75">
      <c r="E256" s="36"/>
    </row>
    <row r="257" s="3" customFormat="1" ht="12.75">
      <c r="E257" s="36"/>
    </row>
    <row r="258" s="3" customFormat="1" ht="12.75">
      <c r="E258" s="36"/>
    </row>
    <row r="259" s="3" customFormat="1" ht="12.75">
      <c r="E259" s="36"/>
    </row>
    <row r="260" s="3" customFormat="1" ht="12.75">
      <c r="E260" s="36"/>
    </row>
    <row r="261" s="3" customFormat="1" ht="12.75">
      <c r="E261" s="36"/>
    </row>
    <row r="262" s="3" customFormat="1" ht="12.75">
      <c r="E262" s="36"/>
    </row>
    <row r="263" s="3" customFormat="1" ht="12.75">
      <c r="E263" s="36"/>
    </row>
    <row r="264" s="3" customFormat="1" ht="12.75">
      <c r="E264" s="36"/>
    </row>
    <row r="265" s="3" customFormat="1" ht="12.75">
      <c r="E265" s="36"/>
    </row>
    <row r="266" s="3" customFormat="1" ht="12.75">
      <c r="E266" s="36"/>
    </row>
    <row r="267" s="3" customFormat="1" ht="12.75">
      <c r="E267" s="36"/>
    </row>
    <row r="268" s="3" customFormat="1" ht="12.75">
      <c r="E268" s="36"/>
    </row>
    <row r="269" s="3" customFormat="1" ht="12.75">
      <c r="E269" s="36"/>
    </row>
    <row r="270" s="3" customFormat="1" ht="12.75">
      <c r="E270" s="36"/>
    </row>
    <row r="271" s="3" customFormat="1" ht="12.75">
      <c r="E271" s="36"/>
    </row>
    <row r="272" s="3" customFormat="1" ht="12.75">
      <c r="E272" s="36"/>
    </row>
    <row r="273" s="3" customFormat="1" ht="12.75">
      <c r="E273" s="36"/>
    </row>
    <row r="274" s="3" customFormat="1" ht="12.75">
      <c r="E274" s="36"/>
    </row>
    <row r="275" s="3" customFormat="1" ht="12.75">
      <c r="E275" s="36"/>
    </row>
    <row r="276" s="3" customFormat="1" ht="12.75">
      <c r="E276" s="36"/>
    </row>
    <row r="277" s="3" customFormat="1" ht="12.75">
      <c r="E277" s="36"/>
    </row>
    <row r="278" s="3" customFormat="1" ht="12.75">
      <c r="E278" s="36"/>
    </row>
    <row r="279" s="3" customFormat="1" ht="12.75">
      <c r="E279" s="36"/>
    </row>
    <row r="280" s="3" customFormat="1" ht="12.75">
      <c r="E280" s="36"/>
    </row>
    <row r="281" s="3" customFormat="1" ht="12.75">
      <c r="E281" s="36"/>
    </row>
    <row r="282" s="3" customFormat="1" ht="12.75">
      <c r="E282" s="36"/>
    </row>
    <row r="283" s="3" customFormat="1" ht="12.75">
      <c r="E283" s="36"/>
    </row>
    <row r="284" s="3" customFormat="1" ht="12.75">
      <c r="E284" s="36"/>
    </row>
    <row r="285" s="3" customFormat="1" ht="12.75">
      <c r="E285" s="36"/>
    </row>
    <row r="286" s="3" customFormat="1" ht="12.75">
      <c r="E286" s="36"/>
    </row>
    <row r="287" s="3" customFormat="1" ht="12.75">
      <c r="E287" s="36"/>
    </row>
    <row r="288" s="3" customFormat="1" ht="12.75">
      <c r="E288" s="36"/>
    </row>
    <row r="289" s="3" customFormat="1" ht="12.75">
      <c r="E289" s="36"/>
    </row>
    <row r="290" s="3" customFormat="1" ht="12.75">
      <c r="E290" s="36"/>
    </row>
    <row r="291" s="3" customFormat="1" ht="12.75">
      <c r="E291" s="36"/>
    </row>
    <row r="292" s="3" customFormat="1" ht="12.75">
      <c r="E292" s="36"/>
    </row>
    <row r="293" s="3" customFormat="1" ht="12.75">
      <c r="E293" s="36"/>
    </row>
    <row r="294" s="3" customFormat="1" ht="12.75">
      <c r="E294" s="36"/>
    </row>
    <row r="295" s="3" customFormat="1" ht="12.75">
      <c r="E295" s="36"/>
    </row>
    <row r="296" s="3" customFormat="1" ht="12.75">
      <c r="E296" s="36"/>
    </row>
    <row r="297" s="3" customFormat="1" ht="12.75">
      <c r="E297" s="36"/>
    </row>
    <row r="298" s="3" customFormat="1" ht="12.75">
      <c r="E298" s="36"/>
    </row>
    <row r="299" s="3" customFormat="1" ht="12.75">
      <c r="E299" s="36"/>
    </row>
    <row r="300" s="3" customFormat="1" ht="12.75">
      <c r="E300" s="36"/>
    </row>
    <row r="301" s="3" customFormat="1" ht="12.75">
      <c r="E301" s="36"/>
    </row>
    <row r="302" s="3" customFormat="1" ht="12.75">
      <c r="E302" s="36"/>
    </row>
    <row r="303" s="3" customFormat="1" ht="12.75">
      <c r="E303" s="36"/>
    </row>
    <row r="304" s="3" customFormat="1" ht="12.75">
      <c r="E304" s="36"/>
    </row>
    <row r="305" s="3" customFormat="1" ht="12.75">
      <c r="E305" s="36"/>
    </row>
    <row r="306" s="3" customFormat="1" ht="12.75">
      <c r="E306" s="36"/>
    </row>
    <row r="307" s="3" customFormat="1" ht="12.75">
      <c r="E307" s="36"/>
    </row>
    <row r="308" s="3" customFormat="1" ht="12.75">
      <c r="E308" s="36"/>
    </row>
    <row r="309" s="3" customFormat="1" ht="12.75">
      <c r="E309" s="36"/>
    </row>
    <row r="310" s="3" customFormat="1" ht="12.75">
      <c r="E310" s="36"/>
    </row>
    <row r="311" s="3" customFormat="1" ht="12.75">
      <c r="E311" s="36"/>
    </row>
    <row r="312" s="3" customFormat="1" ht="12.75">
      <c r="E312" s="36"/>
    </row>
    <row r="313" s="3" customFormat="1" ht="12.75">
      <c r="E313" s="36"/>
    </row>
    <row r="314" s="3" customFormat="1" ht="12.75">
      <c r="E314" s="36"/>
    </row>
    <row r="315" s="3" customFormat="1" ht="12.75">
      <c r="E315" s="36"/>
    </row>
    <row r="316" s="3" customFormat="1" ht="12.75">
      <c r="E316" s="36"/>
    </row>
    <row r="317" s="3" customFormat="1" ht="12.75">
      <c r="E317" s="36"/>
    </row>
    <row r="318" s="3" customFormat="1" ht="12.75">
      <c r="E318" s="36"/>
    </row>
    <row r="319" s="3" customFormat="1" ht="12.75">
      <c r="E319" s="36"/>
    </row>
    <row r="320" s="3" customFormat="1" ht="12.75">
      <c r="E320" s="36"/>
    </row>
    <row r="321" s="3" customFormat="1" ht="12.75">
      <c r="E321" s="36"/>
    </row>
    <row r="322" s="3" customFormat="1" ht="12.75">
      <c r="E322" s="36"/>
    </row>
    <row r="323" s="3" customFormat="1" ht="12.75">
      <c r="E323" s="36"/>
    </row>
    <row r="324" s="3" customFormat="1" ht="12.75">
      <c r="E324" s="36"/>
    </row>
    <row r="325" s="3" customFormat="1" ht="12.75">
      <c r="E325" s="36"/>
    </row>
    <row r="326" s="3" customFormat="1" ht="12.75">
      <c r="E326" s="36"/>
    </row>
    <row r="327" s="3" customFormat="1" ht="12.75">
      <c r="E327" s="36"/>
    </row>
    <row r="328" s="3" customFormat="1" ht="12.75">
      <c r="E328" s="36"/>
    </row>
    <row r="329" s="3" customFormat="1" ht="12.75">
      <c r="E329" s="36"/>
    </row>
    <row r="330" s="3" customFormat="1" ht="12.75">
      <c r="E330" s="36"/>
    </row>
    <row r="331" s="3" customFormat="1" ht="12.75">
      <c r="E331" s="36"/>
    </row>
    <row r="332" s="3" customFormat="1" ht="12.75">
      <c r="E332" s="36"/>
    </row>
    <row r="333" s="3" customFormat="1" ht="12.75">
      <c r="E333" s="36"/>
    </row>
    <row r="334" s="3" customFormat="1" ht="12.75">
      <c r="E334" s="36"/>
    </row>
    <row r="335" s="3" customFormat="1" ht="12.75">
      <c r="E335" s="36"/>
    </row>
    <row r="336" s="3" customFormat="1" ht="12.75">
      <c r="E336" s="36"/>
    </row>
    <row r="337" s="3" customFormat="1" ht="12.75">
      <c r="E337" s="36"/>
    </row>
    <row r="338" s="3" customFormat="1" ht="12.75">
      <c r="E338" s="36"/>
    </row>
    <row r="339" s="3" customFormat="1" ht="12.75">
      <c r="E339" s="36"/>
    </row>
    <row r="340" s="3" customFormat="1" ht="12.75">
      <c r="E340" s="36"/>
    </row>
    <row r="341" s="3" customFormat="1" ht="12.75">
      <c r="E341" s="36"/>
    </row>
    <row r="342" s="3" customFormat="1" ht="12.75">
      <c r="E342" s="36"/>
    </row>
    <row r="343" s="3" customFormat="1" ht="12.75">
      <c r="E343" s="36"/>
    </row>
    <row r="344" s="3" customFormat="1" ht="12.75">
      <c r="E344" s="36"/>
    </row>
    <row r="345" s="3" customFormat="1" ht="12.75">
      <c r="E345" s="36"/>
    </row>
    <row r="346" s="3" customFormat="1" ht="12.75">
      <c r="E346" s="36"/>
    </row>
    <row r="347" s="3" customFormat="1" ht="12.75">
      <c r="E347" s="36"/>
    </row>
    <row r="348" s="3" customFormat="1" ht="12.75">
      <c r="E348" s="36"/>
    </row>
    <row r="349" s="3" customFormat="1" ht="12.75">
      <c r="E349" s="36"/>
    </row>
    <row r="350" s="3" customFormat="1" ht="12.75">
      <c r="E350" s="36"/>
    </row>
    <row r="351" s="3" customFormat="1" ht="12.75">
      <c r="E351" s="36"/>
    </row>
    <row r="352" s="3" customFormat="1" ht="12.75">
      <c r="E352" s="36"/>
    </row>
    <row r="353" s="3" customFormat="1" ht="12.75">
      <c r="E353" s="36"/>
    </row>
    <row r="354" s="3" customFormat="1" ht="12.75">
      <c r="E354" s="36"/>
    </row>
    <row r="355" s="3" customFormat="1" ht="12.75">
      <c r="E355" s="36"/>
    </row>
    <row r="356" s="3" customFormat="1" ht="12.75">
      <c r="E356" s="36"/>
    </row>
    <row r="357" s="3" customFormat="1" ht="12.75">
      <c r="E357" s="36"/>
    </row>
    <row r="358" s="3" customFormat="1" ht="12.75">
      <c r="E358" s="36"/>
    </row>
    <row r="359" s="3" customFormat="1" ht="12.75">
      <c r="E359" s="36"/>
    </row>
    <row r="360" s="3" customFormat="1" ht="12.75">
      <c r="E360" s="36"/>
    </row>
    <row r="361" s="3" customFormat="1" ht="12.75">
      <c r="E361" s="36"/>
    </row>
    <row r="362" s="3" customFormat="1" ht="12.75">
      <c r="E362" s="36"/>
    </row>
    <row r="363" s="3" customFormat="1" ht="12.75">
      <c r="E363" s="36"/>
    </row>
    <row r="364" s="3" customFormat="1" ht="12.75">
      <c r="E364" s="36"/>
    </row>
    <row r="365" s="3" customFormat="1" ht="12.75">
      <c r="E365" s="36"/>
    </row>
    <row r="366" s="3" customFormat="1" ht="12.75">
      <c r="E366" s="36"/>
    </row>
    <row r="367" s="3" customFormat="1" ht="12.75">
      <c r="E367" s="36"/>
    </row>
    <row r="368" s="3" customFormat="1" ht="12.75">
      <c r="E368" s="36"/>
    </row>
    <row r="369" s="3" customFormat="1" ht="12.75">
      <c r="E369" s="36"/>
    </row>
    <row r="370" s="3" customFormat="1" ht="12.75">
      <c r="E370" s="36"/>
    </row>
    <row r="371" s="3" customFormat="1" ht="12.75">
      <c r="E371" s="36"/>
    </row>
    <row r="372" s="3" customFormat="1" ht="12.75">
      <c r="E372" s="36"/>
    </row>
    <row r="373" s="3" customFormat="1" ht="12.75">
      <c r="E373" s="36"/>
    </row>
    <row r="374" s="3" customFormat="1" ht="12.75">
      <c r="E374" s="36"/>
    </row>
    <row r="375" s="3" customFormat="1" ht="12.75">
      <c r="E375" s="36"/>
    </row>
    <row r="376" s="3" customFormat="1" ht="12.75">
      <c r="E376" s="36"/>
    </row>
    <row r="377" s="3" customFormat="1" ht="12.75">
      <c r="E377" s="36"/>
    </row>
    <row r="378" s="3" customFormat="1" ht="12.75">
      <c r="E378" s="36"/>
    </row>
    <row r="379" s="3" customFormat="1" ht="12.75">
      <c r="E379" s="36"/>
    </row>
    <row r="380" s="3" customFormat="1" ht="12.75">
      <c r="E380" s="36"/>
    </row>
    <row r="381" s="3" customFormat="1" ht="12.75">
      <c r="E381" s="36"/>
    </row>
    <row r="382" s="3" customFormat="1" ht="12.75">
      <c r="E382" s="36"/>
    </row>
    <row r="383" s="3" customFormat="1" ht="12.75">
      <c r="E383" s="36"/>
    </row>
    <row r="384" s="3" customFormat="1" ht="12.75">
      <c r="E384" s="36"/>
    </row>
    <row r="385" s="3" customFormat="1" ht="12.75">
      <c r="E385" s="36"/>
    </row>
    <row r="386" s="3" customFormat="1" ht="12.75">
      <c r="E386" s="36"/>
    </row>
    <row r="387" s="3" customFormat="1" ht="12.75">
      <c r="E387" s="36"/>
    </row>
    <row r="388" s="3" customFormat="1" ht="12.75">
      <c r="E388" s="36"/>
    </row>
    <row r="389" s="3" customFormat="1" ht="12.75">
      <c r="E389" s="36"/>
    </row>
    <row r="390" s="3" customFormat="1" ht="12.75">
      <c r="E390" s="36"/>
    </row>
    <row r="391" s="3" customFormat="1" ht="12.75">
      <c r="E391" s="36"/>
    </row>
    <row r="392" s="3" customFormat="1" ht="12.75">
      <c r="E392" s="36"/>
    </row>
    <row r="393" s="3" customFormat="1" ht="12.75">
      <c r="E393" s="36"/>
    </row>
    <row r="394" s="3" customFormat="1" ht="12.75">
      <c r="E394" s="36"/>
    </row>
    <row r="395" s="3" customFormat="1" ht="12.75">
      <c r="E395" s="36"/>
    </row>
    <row r="396" s="3" customFormat="1" ht="12.75">
      <c r="E396" s="36"/>
    </row>
    <row r="397" s="3" customFormat="1" ht="12.75">
      <c r="E397" s="36"/>
    </row>
    <row r="398" s="3" customFormat="1" ht="12.75">
      <c r="E398" s="36"/>
    </row>
    <row r="399" s="3" customFormat="1" ht="12.75">
      <c r="E399" s="36"/>
    </row>
    <row r="400" s="3" customFormat="1" ht="12.75">
      <c r="E400" s="36"/>
    </row>
    <row r="401" s="3" customFormat="1" ht="12.75">
      <c r="E401" s="36"/>
    </row>
    <row r="402" s="3" customFormat="1" ht="12.75">
      <c r="E402" s="36"/>
    </row>
    <row r="403" s="3" customFormat="1" ht="12.75">
      <c r="E403" s="36"/>
    </row>
    <row r="404" s="3" customFormat="1" ht="12.75">
      <c r="E404" s="36"/>
    </row>
    <row r="405" s="3" customFormat="1" ht="12.75">
      <c r="E405" s="36"/>
    </row>
    <row r="406" s="3" customFormat="1" ht="12.75">
      <c r="E406" s="36"/>
    </row>
    <row r="407" s="3" customFormat="1" ht="12.75">
      <c r="E407" s="36"/>
    </row>
    <row r="408" s="3" customFormat="1" ht="12.75">
      <c r="E408" s="36"/>
    </row>
    <row r="409" s="3" customFormat="1" ht="12.75">
      <c r="E409" s="36"/>
    </row>
    <row r="410" s="3" customFormat="1" ht="12.75">
      <c r="E410" s="36"/>
    </row>
    <row r="411" s="3" customFormat="1" ht="12.75">
      <c r="E411" s="36"/>
    </row>
    <row r="412" s="3" customFormat="1" ht="12.75">
      <c r="E412" s="36"/>
    </row>
    <row r="413" s="3" customFormat="1" ht="12.75">
      <c r="E413" s="36"/>
    </row>
    <row r="414" s="3" customFormat="1" ht="12.75">
      <c r="E414" s="36"/>
    </row>
    <row r="415" s="3" customFormat="1" ht="12.75">
      <c r="E415" s="36"/>
    </row>
    <row r="416" s="3" customFormat="1" ht="12.75">
      <c r="E416" s="36"/>
    </row>
    <row r="417" s="3" customFormat="1" ht="12.75">
      <c r="E417" s="36"/>
    </row>
    <row r="418" s="3" customFormat="1" ht="12.75">
      <c r="E418" s="36"/>
    </row>
  </sheetData>
  <mergeCells count="4">
    <mergeCell ref="A1:G1"/>
    <mergeCell ref="A3:G3"/>
    <mergeCell ref="A4:G4"/>
    <mergeCell ref="A2:G2"/>
  </mergeCells>
  <printOptions/>
  <pageMargins left="0.9055118110236221" right="0.35433070866141736" top="0.7480314960629921" bottom="0.5118110236220472" header="0.5118110236220472" footer="0.5118110236220472"/>
  <pageSetup orientation="portrait" paperSize="9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Linear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Taping super</cp:lastModifiedBy>
  <cp:lastPrinted>2005-02-25T07:45:18Z</cp:lastPrinted>
  <dcterms:created xsi:type="dcterms:W3CDTF">2002-11-08T02:43:47Z</dcterms:created>
  <dcterms:modified xsi:type="dcterms:W3CDTF">2005-02-25T07:46:41Z</dcterms:modified>
  <cp:category/>
  <cp:version/>
  <cp:contentType/>
  <cp:contentStatus/>
</cp:coreProperties>
</file>